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Педагоги" sheetId="1" r:id="rId1"/>
    <sheet name="Родители" sheetId="2" r:id="rId2"/>
    <sheet name="Обучающиеся" sheetId="3" r:id="rId3"/>
    <sheet name="общий" sheetId="4" r:id="rId4"/>
  </sheets>
  <definedNames/>
  <calcPr fullCalcOnLoad="1"/>
</workbook>
</file>

<file path=xl/sharedStrings.xml><?xml version="1.0" encoding="utf-8"?>
<sst xmlns="http://schemas.openxmlformats.org/spreadsheetml/2006/main" count="258" uniqueCount="41">
  <si>
    <t>№ п/п</t>
  </si>
  <si>
    <t>Наименование ОО</t>
  </si>
  <si>
    <t>1.</t>
  </si>
  <si>
    <t>Удовлетворенность</t>
  </si>
  <si>
    <t>Материально-технической оснащенностью школы</t>
  </si>
  <si>
    <t>Условиями, созданными в школе для сохранения и укрепления здоровья учащихся</t>
  </si>
  <si>
    <t>Обеспечением доступа и возможности выхода в сеть Интернет</t>
  </si>
  <si>
    <t>Учетом индивидуальных особенностей и возможностей в образовательном процессе</t>
  </si>
  <si>
    <t>Перечнем и качеством дополнительных образовательных программ</t>
  </si>
  <si>
    <t xml:space="preserve"> Предоставляемой школой возможностью реализации творческих способностей, познавательных и физкультурно-спортивных интересов учащихся (возможность участвовать в предметных олимпиадах, конкурсах, спортивных соревнованиях)</t>
  </si>
  <si>
    <t>Возможностью оказания психолого-педагогической помощи</t>
  </si>
  <si>
    <t xml:space="preserve"> Возможностью оказания социальной и медицинской помощи</t>
  </si>
  <si>
    <t xml:space="preserve"> Обеспечением безопасного пребывания, обучения и воспитания обучающихся с ограниченными возможностями здоровья и инвалидов</t>
  </si>
  <si>
    <t>Удовлетворенность доброжелательностью, вежливостью, компетентностьтю сотрудников ОО</t>
  </si>
  <si>
    <t>Могли бы Вы положительно оценить доброжелательность и вежливость сотрудников образовательного учреждения?</t>
  </si>
  <si>
    <t>Могли бы Вы положительно оценить компетентность работников школы?</t>
  </si>
  <si>
    <t>Удовлетворенность качеством образовательной деятельности</t>
  </si>
  <si>
    <t>Удовлетворены ли Вы материально-техническим обеспечением школы?</t>
  </si>
  <si>
    <t>Удовлетворены ли Вы объемом знаний и качеством преподавания предметов?</t>
  </si>
  <si>
    <t>Готовы ли Вы порекомендовать учебное заведение своим друзьям, родственникам?</t>
  </si>
  <si>
    <t>да</t>
  </si>
  <si>
    <t>нет</t>
  </si>
  <si>
    <t>Итого в %</t>
  </si>
  <si>
    <t>Количество обучающихся , принявших участие в анкетировании</t>
  </si>
  <si>
    <t>Количество родителей, принявших участие в анкетировании</t>
  </si>
  <si>
    <t>Количество педагогов принивших участие в анкетировании</t>
  </si>
  <si>
    <t>Итого  в %</t>
  </si>
  <si>
    <t>%</t>
  </si>
  <si>
    <t>Всего %</t>
  </si>
  <si>
    <t>Сумма баллов</t>
  </si>
  <si>
    <t>`</t>
  </si>
  <si>
    <t>Средний балл</t>
  </si>
  <si>
    <t>Средний бплл</t>
  </si>
  <si>
    <t>МКОУДО"Медвенская ДШИ"</t>
  </si>
  <si>
    <t>Анализ  опроса обучающихся</t>
  </si>
  <si>
    <t>Анализ опроса родителей обучающихся</t>
  </si>
  <si>
    <t>Анализ опроса преподавателей</t>
  </si>
  <si>
    <t xml:space="preserve">Общий свод опроса </t>
  </si>
  <si>
    <t>Таблица №2</t>
  </si>
  <si>
    <t>Таблица № 3</t>
  </si>
  <si>
    <t>Таблица №4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</si>
</sst>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4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7" fillId="41" borderId="17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/>
    </xf>
    <xf numFmtId="1" fontId="8" fillId="41" borderId="17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" fontId="5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41" borderId="17" xfId="0" applyFont="1" applyFill="1" applyBorder="1" applyAlignment="1">
      <alignment horizontal="center" vertical="center"/>
    </xf>
    <xf numFmtId="0" fontId="2" fillId="40" borderId="16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8" borderId="16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5" fillId="41" borderId="19" xfId="0" applyNumberFormat="1" applyFont="1" applyFill="1" applyBorder="1" applyAlignment="1">
      <alignment horizontal="center" vertical="center"/>
    </xf>
    <xf numFmtId="1" fontId="5" fillId="41" borderId="20" xfId="0" applyNumberFormat="1" applyFont="1" applyFill="1" applyBorder="1" applyAlignment="1">
      <alignment horizontal="center" vertical="center"/>
    </xf>
    <xf numFmtId="0" fontId="5" fillId="41" borderId="20" xfId="0" applyNumberFormat="1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3" fillId="4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10" fillId="42" borderId="10" xfId="0" applyFont="1" applyFill="1" applyBorder="1" applyAlignment="1">
      <alignment horizontal="center" vertical="center"/>
    </xf>
    <xf numFmtId="0" fontId="10" fillId="42" borderId="10" xfId="0" applyFont="1" applyFill="1" applyBorder="1" applyAlignment="1">
      <alignment wrapText="1"/>
    </xf>
    <xf numFmtId="0" fontId="10" fillId="42" borderId="10" xfId="0" applyFont="1" applyFill="1" applyBorder="1" applyAlignment="1">
      <alignment horizontal="center" vertical="center" wrapText="1"/>
    </xf>
    <xf numFmtId="0" fontId="10" fillId="42" borderId="15" xfId="0" applyFont="1" applyFill="1" applyBorder="1" applyAlignment="1">
      <alignment horizontal="center" vertical="center" wrapText="1"/>
    </xf>
    <xf numFmtId="0" fontId="11" fillId="42" borderId="17" xfId="0" applyFont="1" applyFill="1" applyBorder="1" applyAlignment="1">
      <alignment horizontal="center" vertical="center" wrapText="1"/>
    </xf>
    <xf numFmtId="1" fontId="12" fillId="42" borderId="19" xfId="0" applyNumberFormat="1" applyFont="1" applyFill="1" applyBorder="1" applyAlignment="1">
      <alignment horizontal="center" vertical="center" wrapText="1"/>
    </xf>
    <xf numFmtId="172" fontId="10" fillId="42" borderId="21" xfId="0" applyNumberFormat="1" applyFont="1" applyFill="1" applyBorder="1" applyAlignment="1">
      <alignment horizontal="center" vertical="center" wrapText="1"/>
    </xf>
    <xf numFmtId="0" fontId="10" fillId="42" borderId="16" xfId="0" applyFont="1" applyFill="1" applyBorder="1" applyAlignment="1">
      <alignment horizontal="center" vertical="center" wrapText="1"/>
    </xf>
    <xf numFmtId="172" fontId="12" fillId="42" borderId="21" xfId="0" applyNumberFormat="1" applyFont="1" applyFill="1" applyBorder="1" applyAlignment="1">
      <alignment horizontal="center" vertical="center" wrapText="1"/>
    </xf>
    <xf numFmtId="0" fontId="10" fillId="42" borderId="16" xfId="0" applyFont="1" applyFill="1" applyBorder="1" applyAlignment="1">
      <alignment horizontal="center" vertical="center"/>
    </xf>
    <xf numFmtId="1" fontId="13" fillId="42" borderId="17" xfId="0" applyNumberFormat="1" applyFont="1" applyFill="1" applyBorder="1" applyAlignment="1">
      <alignment horizontal="center" vertical="center" wrapText="1"/>
    </xf>
    <xf numFmtId="0" fontId="14" fillId="42" borderId="0" xfId="0" applyFont="1" applyFill="1" applyAlignment="1">
      <alignment/>
    </xf>
    <xf numFmtId="0" fontId="12" fillId="42" borderId="10" xfId="0" applyFont="1" applyFill="1" applyBorder="1" applyAlignment="1">
      <alignment horizontal="center" vertical="center" wrapText="1"/>
    </xf>
    <xf numFmtId="0" fontId="10" fillId="42" borderId="15" xfId="0" applyFont="1" applyFill="1" applyBorder="1" applyAlignment="1">
      <alignment horizontal="center" vertical="center"/>
    </xf>
    <xf numFmtId="0" fontId="11" fillId="42" borderId="10" xfId="0" applyFont="1" applyFill="1" applyBorder="1" applyAlignment="1">
      <alignment horizontal="center" vertical="center" wrapText="1"/>
    </xf>
    <xf numFmtId="0" fontId="12" fillId="42" borderId="10" xfId="0" applyFont="1" applyFill="1" applyBorder="1" applyAlignment="1">
      <alignment horizontal="center" vertical="center"/>
    </xf>
    <xf numFmtId="1" fontId="13" fillId="42" borderId="1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3" fillId="38" borderId="15" xfId="0" applyFont="1" applyFill="1" applyBorder="1" applyAlignment="1">
      <alignment horizontal="center" vertical="center" wrapText="1"/>
    </xf>
    <xf numFmtId="0" fontId="3" fillId="38" borderId="16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6" fillId="37" borderId="22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6" fillId="38" borderId="22" xfId="0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40" borderId="15" xfId="0" applyFont="1" applyFill="1" applyBorder="1" applyAlignment="1">
      <alignment horizontal="center" wrapText="1"/>
    </xf>
    <xf numFmtId="0" fontId="3" fillId="40" borderId="16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6" fillId="37" borderId="10" xfId="0" applyFont="1" applyFill="1" applyBorder="1" applyAlignment="1">
      <alignment horizontal="center" vertical="center" textRotation="90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6" fillId="35" borderId="10" xfId="0" applyFont="1" applyFill="1" applyBorder="1" applyAlignment="1">
      <alignment horizontal="center" vertical="center" textRotation="90" wrapText="1"/>
    </xf>
    <xf numFmtId="0" fontId="6" fillId="40" borderId="22" xfId="0" applyFont="1" applyFill="1" applyBorder="1" applyAlignment="1">
      <alignment horizontal="center" vertical="center" textRotation="90" wrapText="1"/>
    </xf>
    <xf numFmtId="0" fontId="6" fillId="40" borderId="11" xfId="0" applyFont="1" applyFill="1" applyBorder="1" applyAlignment="1">
      <alignment horizontal="center" vertical="center" textRotation="90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textRotation="90" wrapText="1"/>
    </xf>
    <xf numFmtId="0" fontId="6" fillId="34" borderId="11" xfId="0" applyFont="1" applyFill="1" applyBorder="1" applyAlignment="1">
      <alignment horizontal="center" vertical="center" textRotation="90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7" borderId="16" xfId="0" applyFont="1" applyFill="1" applyBorder="1" applyAlignment="1">
      <alignment horizontal="center" vertical="center" wrapText="1"/>
    </xf>
    <xf numFmtId="0" fontId="2" fillId="40" borderId="15" xfId="0" applyFont="1" applyFill="1" applyBorder="1" applyAlignment="1">
      <alignment horizontal="center" vertical="center" wrapText="1"/>
    </xf>
    <xf numFmtId="0" fontId="2" fillId="40" borderId="12" xfId="0" applyFont="1" applyFill="1" applyBorder="1" applyAlignment="1">
      <alignment horizontal="center" vertical="center" wrapText="1"/>
    </xf>
    <xf numFmtId="0" fontId="2" fillId="40" borderId="16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textRotation="90" wrapText="1"/>
    </xf>
    <xf numFmtId="0" fontId="2" fillId="36" borderId="15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8" borderId="15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2" fillId="38" borderId="16" xfId="0" applyFont="1" applyFill="1" applyBorder="1" applyAlignment="1">
      <alignment horizontal="center" vertical="center" wrapText="1"/>
    </xf>
    <xf numFmtId="0" fontId="6" fillId="40" borderId="22" xfId="0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textRotation="90" wrapText="1"/>
    </xf>
    <xf numFmtId="0" fontId="6" fillId="36" borderId="10" xfId="0" applyFont="1" applyFill="1" applyBorder="1" applyAlignment="1">
      <alignment horizontal="center" vertical="center" wrapText="1"/>
    </xf>
    <xf numFmtId="0" fontId="6" fillId="38" borderId="26" xfId="0" applyFont="1" applyFill="1" applyBorder="1" applyAlignment="1">
      <alignment horizontal="center" vertical="center" textRotation="90" wrapText="1"/>
    </xf>
    <xf numFmtId="0" fontId="6" fillId="38" borderId="13" xfId="0" applyFont="1" applyFill="1" applyBorder="1" applyAlignment="1">
      <alignment horizontal="center" vertical="center" textRotation="90" wrapText="1"/>
    </xf>
    <xf numFmtId="0" fontId="6" fillId="38" borderId="10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textRotation="90" wrapText="1"/>
    </xf>
    <xf numFmtId="0" fontId="6" fillId="33" borderId="11" xfId="0" applyFont="1" applyFill="1" applyBorder="1" applyAlignment="1">
      <alignment horizontal="center" vertical="center" textRotation="90" wrapText="1"/>
    </xf>
    <xf numFmtId="0" fontId="3" fillId="39" borderId="15" xfId="0" applyFont="1" applyFill="1" applyBorder="1" applyAlignment="1">
      <alignment horizontal="center" vertical="center" wrapText="1"/>
    </xf>
    <xf numFmtId="0" fontId="3" fillId="39" borderId="16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6" fillId="41" borderId="17" xfId="0" applyFont="1" applyFill="1" applyBorder="1" applyAlignment="1">
      <alignment horizontal="center" vertical="center" textRotation="90" wrapText="1"/>
    </xf>
    <xf numFmtId="0" fontId="6" fillId="41" borderId="19" xfId="0" applyFont="1" applyFill="1" applyBorder="1" applyAlignment="1">
      <alignment horizontal="center" vertical="center" wrapText="1"/>
    </xf>
    <xf numFmtId="0" fontId="2" fillId="41" borderId="24" xfId="0" applyFont="1" applyFill="1" applyBorder="1" applyAlignment="1">
      <alignment horizontal="center" vertical="center" wrapText="1"/>
    </xf>
    <xf numFmtId="0" fontId="2" fillId="41" borderId="27" xfId="0" applyFont="1" applyFill="1" applyBorder="1" applyAlignment="1">
      <alignment horizontal="center" vertical="center" wrapText="1"/>
    </xf>
    <xf numFmtId="0" fontId="6" fillId="41" borderId="24" xfId="0" applyFont="1" applyFill="1" applyBorder="1" applyAlignment="1">
      <alignment horizontal="center" vertical="center" wrapText="1"/>
    </xf>
    <xf numFmtId="0" fontId="6" fillId="41" borderId="2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3" fillId="40" borderId="12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7"/>
  <sheetViews>
    <sheetView view="pageBreakPreview" zoomScale="60" zoomScaleNormal="70" zoomScalePageLayoutView="0" workbookViewId="0" topLeftCell="DC1">
      <selection activeCell="EF2" sqref="EF2"/>
    </sheetView>
  </sheetViews>
  <sheetFormatPr defaultColWidth="9.140625" defaultRowHeight="15"/>
  <cols>
    <col min="1" max="1" width="8.140625" style="0" customWidth="1"/>
    <col min="2" max="2" width="59.7109375" style="0" customWidth="1"/>
    <col min="3" max="12" width="7.7109375" style="0" customWidth="1"/>
    <col min="13" max="16" width="7.7109375" style="2" customWidth="1"/>
    <col min="17" max="27" width="7.7109375" style="0" customWidth="1"/>
    <col min="28" max="28" width="6.57421875" style="0" customWidth="1"/>
    <col min="29" max="30" width="9.7109375" style="0" customWidth="1"/>
    <col min="31" max="40" width="7.7109375" style="0" customWidth="1"/>
    <col min="41" max="41" width="7.00390625" style="0" customWidth="1"/>
    <col min="42" max="54" width="7.7109375" style="0" customWidth="1"/>
    <col min="55" max="56" width="6.28125" style="0" customWidth="1"/>
    <col min="57" max="67" width="7.7109375" style="0" customWidth="1"/>
    <col min="68" max="69" width="7.28125" style="0" customWidth="1"/>
    <col min="70" max="81" width="7.7109375" style="0" customWidth="1"/>
    <col min="82" max="83" width="7.28125" style="0" customWidth="1"/>
    <col min="84" max="108" width="7.7109375" style="0" customWidth="1"/>
    <col min="109" max="109" width="7.140625" style="0" customWidth="1"/>
    <col min="110" max="111" width="6.140625" style="0" customWidth="1"/>
    <col min="112" max="122" width="7.7109375" style="0" customWidth="1"/>
    <col min="123" max="123" width="6.140625" style="0" customWidth="1"/>
    <col min="124" max="125" width="6.57421875" style="0" customWidth="1"/>
    <col min="126" max="126" width="17.8515625" style="0" customWidth="1"/>
    <col min="127" max="130" width="14.7109375" style="0" customWidth="1"/>
    <col min="131" max="132" width="13.57421875" style="0" customWidth="1"/>
    <col min="133" max="134" width="13.28125" style="0" customWidth="1"/>
    <col min="135" max="135" width="13.140625" style="0" customWidth="1"/>
    <col min="136" max="137" width="13.57421875" style="0" customWidth="1"/>
  </cols>
  <sheetData>
    <row r="1" ht="15">
      <c r="EF1" t="s">
        <v>38</v>
      </c>
    </row>
    <row r="2" ht="15">
      <c r="E2" t="s">
        <v>36</v>
      </c>
    </row>
    <row r="3" spans="1:135" ht="64.5" customHeight="1" thickBot="1">
      <c r="A3" s="117" t="s">
        <v>0</v>
      </c>
      <c r="B3" s="117" t="s">
        <v>1</v>
      </c>
      <c r="C3" s="97" t="s">
        <v>3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9"/>
      <c r="DS3" s="21"/>
      <c r="DT3" s="21"/>
      <c r="DU3" s="21"/>
      <c r="DV3" s="90" t="s">
        <v>13</v>
      </c>
      <c r="DW3" s="91"/>
      <c r="DX3" s="91"/>
      <c r="DY3" s="92"/>
      <c r="DZ3" s="90" t="s">
        <v>16</v>
      </c>
      <c r="EA3" s="91"/>
      <c r="EB3" s="91"/>
      <c r="EC3" s="91"/>
      <c r="ED3" s="91"/>
      <c r="EE3" s="92"/>
    </row>
    <row r="4" spans="1:137" ht="71.25" customHeight="1">
      <c r="A4" s="118"/>
      <c r="B4" s="118"/>
      <c r="C4" s="121" t="s">
        <v>4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3" t="s">
        <v>29</v>
      </c>
      <c r="O4" s="108" t="s">
        <v>27</v>
      </c>
      <c r="P4" s="108" t="s">
        <v>31</v>
      </c>
      <c r="Q4" s="130" t="s">
        <v>6</v>
      </c>
      <c r="R4" s="131"/>
      <c r="S4" s="131"/>
      <c r="T4" s="131"/>
      <c r="U4" s="131"/>
      <c r="V4" s="131"/>
      <c r="W4" s="131"/>
      <c r="X4" s="131"/>
      <c r="Y4" s="131"/>
      <c r="Z4" s="131"/>
      <c r="AA4" s="132"/>
      <c r="AB4" s="124" t="s">
        <v>29</v>
      </c>
      <c r="AC4" s="110" t="s">
        <v>27</v>
      </c>
      <c r="AD4" s="139" t="s">
        <v>31</v>
      </c>
      <c r="AE4" s="136" t="s">
        <v>5</v>
      </c>
      <c r="AF4" s="137"/>
      <c r="AG4" s="137"/>
      <c r="AH4" s="137"/>
      <c r="AI4" s="137"/>
      <c r="AJ4" s="137"/>
      <c r="AK4" s="137"/>
      <c r="AL4" s="137"/>
      <c r="AM4" s="137"/>
      <c r="AN4" s="138"/>
      <c r="AO4" s="134" t="s">
        <v>29</v>
      </c>
      <c r="AP4" s="133" t="s">
        <v>27</v>
      </c>
      <c r="AQ4" s="100" t="s">
        <v>31</v>
      </c>
      <c r="AR4" s="143" t="s">
        <v>7</v>
      </c>
      <c r="AS4" s="144"/>
      <c r="AT4" s="144"/>
      <c r="AU4" s="144"/>
      <c r="AV4" s="144"/>
      <c r="AW4" s="144"/>
      <c r="AX4" s="144"/>
      <c r="AY4" s="144"/>
      <c r="AZ4" s="144"/>
      <c r="BA4" s="145"/>
      <c r="BB4" s="120" t="s">
        <v>29</v>
      </c>
      <c r="BC4" s="102" t="s">
        <v>27</v>
      </c>
      <c r="BD4" s="102" t="s">
        <v>31</v>
      </c>
      <c r="BE4" s="150" t="s">
        <v>8</v>
      </c>
      <c r="BF4" s="151"/>
      <c r="BG4" s="151"/>
      <c r="BH4" s="151"/>
      <c r="BI4" s="151"/>
      <c r="BJ4" s="151"/>
      <c r="BK4" s="151"/>
      <c r="BL4" s="151"/>
      <c r="BM4" s="151"/>
      <c r="BN4" s="152"/>
      <c r="BO4" s="160" t="s">
        <v>29</v>
      </c>
      <c r="BP4" s="161" t="s">
        <v>27</v>
      </c>
      <c r="BQ4" s="104" t="s">
        <v>31</v>
      </c>
      <c r="BR4" s="153" t="s">
        <v>9</v>
      </c>
      <c r="BS4" s="154"/>
      <c r="BT4" s="154"/>
      <c r="BU4" s="154"/>
      <c r="BV4" s="154"/>
      <c r="BW4" s="154"/>
      <c r="BX4" s="154"/>
      <c r="BY4" s="154"/>
      <c r="BZ4" s="154"/>
      <c r="CA4" s="154"/>
      <c r="CB4" s="155"/>
      <c r="CC4" s="162" t="s">
        <v>29</v>
      </c>
      <c r="CD4" s="164" t="s">
        <v>27</v>
      </c>
      <c r="CE4" s="106" t="s">
        <v>31</v>
      </c>
      <c r="CF4" s="146" t="s">
        <v>10</v>
      </c>
      <c r="CG4" s="147"/>
      <c r="CH4" s="147"/>
      <c r="CI4" s="147"/>
      <c r="CJ4" s="147"/>
      <c r="CK4" s="147"/>
      <c r="CL4" s="147"/>
      <c r="CM4" s="147"/>
      <c r="CN4" s="147"/>
      <c r="CO4" s="147"/>
      <c r="CP4" s="148"/>
      <c r="CQ4" s="125" t="s">
        <v>29</v>
      </c>
      <c r="CR4" s="170" t="s">
        <v>27</v>
      </c>
      <c r="CS4" s="156" t="s">
        <v>31</v>
      </c>
      <c r="CT4" s="127" t="s">
        <v>11</v>
      </c>
      <c r="CU4" s="128"/>
      <c r="CV4" s="128"/>
      <c r="CW4" s="128"/>
      <c r="CX4" s="128"/>
      <c r="CY4" s="128"/>
      <c r="CZ4" s="128"/>
      <c r="DA4" s="128"/>
      <c r="DB4" s="128"/>
      <c r="DC4" s="128"/>
      <c r="DD4" s="129"/>
      <c r="DE4" s="171" t="s">
        <v>29</v>
      </c>
      <c r="DF4" s="108" t="s">
        <v>27</v>
      </c>
      <c r="DG4" s="108" t="s">
        <v>31</v>
      </c>
      <c r="DH4" s="165" t="s">
        <v>12</v>
      </c>
      <c r="DI4" s="166"/>
      <c r="DJ4" s="166"/>
      <c r="DK4" s="166"/>
      <c r="DL4" s="166"/>
      <c r="DM4" s="166"/>
      <c r="DN4" s="166"/>
      <c r="DO4" s="166"/>
      <c r="DP4" s="166"/>
      <c r="DQ4" s="166"/>
      <c r="DR4" s="167"/>
      <c r="DS4" s="149" t="s">
        <v>29</v>
      </c>
      <c r="DT4" s="141" t="s">
        <v>27</v>
      </c>
      <c r="DU4" s="141" t="s">
        <v>31</v>
      </c>
      <c r="DV4" s="113" t="s">
        <v>14</v>
      </c>
      <c r="DW4" s="114"/>
      <c r="DX4" s="115" t="s">
        <v>15</v>
      </c>
      <c r="DY4" s="116"/>
      <c r="DZ4" s="173" t="s">
        <v>17</v>
      </c>
      <c r="EA4" s="174"/>
      <c r="EB4" s="93" t="s">
        <v>18</v>
      </c>
      <c r="EC4" s="94"/>
      <c r="ED4" s="95" t="s">
        <v>19</v>
      </c>
      <c r="EE4" s="96"/>
      <c r="EF4" s="168" t="s">
        <v>25</v>
      </c>
      <c r="EG4" s="158" t="s">
        <v>28</v>
      </c>
    </row>
    <row r="5" spans="1:137" ht="50.25" customHeight="1" thickBot="1">
      <c r="A5" s="119"/>
      <c r="B5" s="119"/>
      <c r="C5" s="39">
        <v>0</v>
      </c>
      <c r="D5" s="39">
        <v>1</v>
      </c>
      <c r="E5" s="39">
        <v>2</v>
      </c>
      <c r="F5" s="39">
        <v>3</v>
      </c>
      <c r="G5" s="39">
        <v>4</v>
      </c>
      <c r="H5" s="39">
        <v>5</v>
      </c>
      <c r="I5" s="39">
        <v>6</v>
      </c>
      <c r="J5" s="39">
        <v>7</v>
      </c>
      <c r="K5" s="39">
        <v>8</v>
      </c>
      <c r="L5" s="39">
        <v>9</v>
      </c>
      <c r="M5" s="40">
        <v>10</v>
      </c>
      <c r="N5" s="123"/>
      <c r="O5" s="109"/>
      <c r="P5" s="109"/>
      <c r="Q5" s="38">
        <v>0</v>
      </c>
      <c r="R5" s="38">
        <v>1</v>
      </c>
      <c r="S5" s="38">
        <v>2</v>
      </c>
      <c r="T5" s="38">
        <v>3</v>
      </c>
      <c r="U5" s="38">
        <v>4</v>
      </c>
      <c r="V5" s="38">
        <v>5</v>
      </c>
      <c r="W5" s="38">
        <v>6</v>
      </c>
      <c r="X5" s="38">
        <v>7</v>
      </c>
      <c r="Y5" s="38">
        <v>8</v>
      </c>
      <c r="Z5" s="38">
        <v>9</v>
      </c>
      <c r="AA5" s="38">
        <v>10</v>
      </c>
      <c r="AB5" s="124"/>
      <c r="AC5" s="110"/>
      <c r="AD5" s="140"/>
      <c r="AE5" s="37">
        <v>1</v>
      </c>
      <c r="AF5" s="37">
        <v>2</v>
      </c>
      <c r="AG5" s="37">
        <v>3</v>
      </c>
      <c r="AH5" s="37">
        <v>4</v>
      </c>
      <c r="AI5" s="37">
        <v>5</v>
      </c>
      <c r="AJ5" s="37">
        <v>6</v>
      </c>
      <c r="AK5" s="37">
        <v>7</v>
      </c>
      <c r="AL5" s="37">
        <v>8</v>
      </c>
      <c r="AM5" s="37">
        <v>9</v>
      </c>
      <c r="AN5" s="37">
        <v>10</v>
      </c>
      <c r="AO5" s="135"/>
      <c r="AP5" s="133"/>
      <c r="AQ5" s="101"/>
      <c r="AR5" s="36">
        <v>1</v>
      </c>
      <c r="AS5" s="36">
        <v>2</v>
      </c>
      <c r="AT5" s="36">
        <v>3</v>
      </c>
      <c r="AU5" s="36">
        <v>4</v>
      </c>
      <c r="AV5" s="36">
        <v>5</v>
      </c>
      <c r="AW5" s="36">
        <v>6</v>
      </c>
      <c r="AX5" s="36">
        <v>7</v>
      </c>
      <c r="AY5" s="36">
        <v>8</v>
      </c>
      <c r="AZ5" s="36">
        <v>9</v>
      </c>
      <c r="BA5" s="19">
        <v>10</v>
      </c>
      <c r="BB5" s="120"/>
      <c r="BC5" s="103"/>
      <c r="BD5" s="103"/>
      <c r="BE5" s="24">
        <v>1</v>
      </c>
      <c r="BF5" s="24">
        <v>2</v>
      </c>
      <c r="BG5" s="24">
        <v>3</v>
      </c>
      <c r="BH5" s="24">
        <v>4</v>
      </c>
      <c r="BI5" s="24">
        <v>5</v>
      </c>
      <c r="BJ5" s="24">
        <v>6</v>
      </c>
      <c r="BK5" s="24">
        <v>7</v>
      </c>
      <c r="BL5" s="24">
        <v>8</v>
      </c>
      <c r="BM5" s="24">
        <v>9</v>
      </c>
      <c r="BN5" s="24">
        <v>10</v>
      </c>
      <c r="BO5" s="160"/>
      <c r="BP5" s="161"/>
      <c r="BQ5" s="105"/>
      <c r="BR5" s="33">
        <v>0</v>
      </c>
      <c r="BS5" s="33">
        <v>1</v>
      </c>
      <c r="BT5" s="33">
        <v>2</v>
      </c>
      <c r="BU5" s="33">
        <v>3</v>
      </c>
      <c r="BV5" s="33">
        <v>4</v>
      </c>
      <c r="BW5" s="33">
        <v>5</v>
      </c>
      <c r="BX5" s="33">
        <v>6</v>
      </c>
      <c r="BY5" s="33">
        <v>7</v>
      </c>
      <c r="BZ5" s="33">
        <v>8</v>
      </c>
      <c r="CA5" s="33">
        <v>9</v>
      </c>
      <c r="CB5" s="33">
        <v>10</v>
      </c>
      <c r="CC5" s="163"/>
      <c r="CD5" s="164"/>
      <c r="CE5" s="107"/>
      <c r="CF5" s="32">
        <v>0</v>
      </c>
      <c r="CG5" s="32">
        <v>1</v>
      </c>
      <c r="CH5" s="32">
        <v>2</v>
      </c>
      <c r="CI5" s="32">
        <v>3</v>
      </c>
      <c r="CJ5" s="32">
        <v>4</v>
      </c>
      <c r="CK5" s="32">
        <v>5</v>
      </c>
      <c r="CL5" s="32">
        <v>6</v>
      </c>
      <c r="CM5" s="32">
        <v>7</v>
      </c>
      <c r="CN5" s="32">
        <v>8</v>
      </c>
      <c r="CO5" s="32">
        <v>9</v>
      </c>
      <c r="CP5" s="32">
        <v>10</v>
      </c>
      <c r="CQ5" s="126"/>
      <c r="CR5" s="170"/>
      <c r="CS5" s="157"/>
      <c r="CT5" s="16">
        <v>0</v>
      </c>
      <c r="CU5" s="16">
        <v>1</v>
      </c>
      <c r="CV5" s="16">
        <v>2</v>
      </c>
      <c r="CW5" s="16">
        <v>3</v>
      </c>
      <c r="CX5" s="16">
        <v>4</v>
      </c>
      <c r="CY5" s="16">
        <v>5</v>
      </c>
      <c r="CZ5" s="16">
        <v>6</v>
      </c>
      <c r="DA5" s="16">
        <v>7</v>
      </c>
      <c r="DB5" s="16">
        <v>8</v>
      </c>
      <c r="DC5" s="16">
        <v>9</v>
      </c>
      <c r="DD5" s="16">
        <v>10</v>
      </c>
      <c r="DE5" s="172"/>
      <c r="DF5" s="109"/>
      <c r="DG5" s="109"/>
      <c r="DH5" s="25">
        <v>0</v>
      </c>
      <c r="DI5" s="25">
        <v>1</v>
      </c>
      <c r="DJ5" s="25">
        <v>2</v>
      </c>
      <c r="DK5" s="25">
        <v>3</v>
      </c>
      <c r="DL5" s="25">
        <v>4</v>
      </c>
      <c r="DM5" s="25">
        <v>5</v>
      </c>
      <c r="DN5" s="25">
        <v>6</v>
      </c>
      <c r="DO5" s="25">
        <v>7</v>
      </c>
      <c r="DP5" s="25">
        <v>8</v>
      </c>
      <c r="DQ5" s="25">
        <v>9</v>
      </c>
      <c r="DR5" s="26">
        <v>10</v>
      </c>
      <c r="DS5" s="149"/>
      <c r="DT5" s="142"/>
      <c r="DU5" s="142"/>
      <c r="DV5" s="27" t="s">
        <v>20</v>
      </c>
      <c r="DW5" s="27" t="s">
        <v>21</v>
      </c>
      <c r="DX5" s="28" t="s">
        <v>20</v>
      </c>
      <c r="DY5" s="28" t="s">
        <v>21</v>
      </c>
      <c r="DZ5" s="29" t="s">
        <v>20</v>
      </c>
      <c r="EA5" s="29" t="s">
        <v>21</v>
      </c>
      <c r="EB5" s="30" t="s">
        <v>20</v>
      </c>
      <c r="EC5" s="30" t="s">
        <v>21</v>
      </c>
      <c r="ED5" s="31" t="s">
        <v>20</v>
      </c>
      <c r="EE5" s="31" t="s">
        <v>21</v>
      </c>
      <c r="EF5" s="169"/>
      <c r="EG5" s="159"/>
    </row>
    <row r="6" spans="1:137" s="83" customFormat="1" ht="19.5" thickBot="1">
      <c r="A6" s="72" t="s">
        <v>2</v>
      </c>
      <c r="B6" s="73" t="s">
        <v>33</v>
      </c>
      <c r="C6" s="74"/>
      <c r="D6" s="74"/>
      <c r="E6" s="74"/>
      <c r="F6" s="74"/>
      <c r="G6" s="74"/>
      <c r="H6" s="74"/>
      <c r="I6" s="74"/>
      <c r="J6" s="74"/>
      <c r="K6" s="74">
        <v>5</v>
      </c>
      <c r="L6" s="74">
        <v>9</v>
      </c>
      <c r="M6" s="84"/>
      <c r="N6" s="86">
        <f>D6+E6*2+F6*3+G6*4+H6*5+I6*6+J6*7+K6*8+L6*9+M6*10</f>
        <v>121</v>
      </c>
      <c r="O6" s="84">
        <f>N6*100/(EF6*10)</f>
        <v>86.42857142857143</v>
      </c>
      <c r="P6" s="84">
        <f>O6/10</f>
        <v>8.642857142857142</v>
      </c>
      <c r="Q6" s="74"/>
      <c r="R6" s="74"/>
      <c r="S6" s="74"/>
      <c r="T6" s="74"/>
      <c r="U6" s="74"/>
      <c r="V6" s="74"/>
      <c r="W6" s="74"/>
      <c r="X6" s="74"/>
      <c r="Y6" s="74"/>
      <c r="Z6" s="74">
        <v>2</v>
      </c>
      <c r="AA6" s="74">
        <v>12</v>
      </c>
      <c r="AB6" s="86">
        <f>R6+S6*2+T6*3+U6*4+V6*5+W6*6+X6*7+Y6*8+Z6*9+AA6*10</f>
        <v>138</v>
      </c>
      <c r="AC6" s="84">
        <f>AB6*100/(EF6*10)</f>
        <v>98.57142857142857</v>
      </c>
      <c r="AD6" s="84">
        <f>AC6/10</f>
        <v>9.857142857142858</v>
      </c>
      <c r="AE6" s="74"/>
      <c r="AF6" s="74"/>
      <c r="AG6" s="74"/>
      <c r="AH6" s="74"/>
      <c r="AI6" s="74"/>
      <c r="AJ6" s="74"/>
      <c r="AK6" s="74">
        <v>1</v>
      </c>
      <c r="AL6" s="74"/>
      <c r="AM6" s="74">
        <v>1</v>
      </c>
      <c r="AN6" s="74">
        <v>12</v>
      </c>
      <c r="AO6" s="86">
        <f>AE6+AF6*2+AG6*3+AH6*4+AI6*5+AJ6*6+AK6*7+AL6*8+AM6*9+AN6*10</f>
        <v>136</v>
      </c>
      <c r="AP6" s="84">
        <f>AO6*100/(EF6*10)</f>
        <v>97.14285714285714</v>
      </c>
      <c r="AQ6" s="84">
        <v>9.4</v>
      </c>
      <c r="AR6" s="74"/>
      <c r="AS6" s="74"/>
      <c r="AT6" s="74"/>
      <c r="AU6" s="74"/>
      <c r="AV6" s="74"/>
      <c r="AW6" s="74"/>
      <c r="AX6" s="74"/>
      <c r="AY6" s="74">
        <v>4</v>
      </c>
      <c r="AZ6" s="74">
        <v>10</v>
      </c>
      <c r="BA6" s="74"/>
      <c r="BB6" s="74">
        <f>AR6+AS6*2+AT6*3+AU6*4+AV6*5+AW6*6+AX6*7+AY6*8+AZ6*9+BA6*10</f>
        <v>122</v>
      </c>
      <c r="BC6" s="84">
        <f>BB6*100/(EF6*10)</f>
        <v>87.14285714285714</v>
      </c>
      <c r="BD6" s="84">
        <f>BC6/10</f>
        <v>8.714285714285714</v>
      </c>
      <c r="BE6" s="74"/>
      <c r="BF6" s="74"/>
      <c r="BG6" s="74"/>
      <c r="BH6" s="74"/>
      <c r="BI6" s="74"/>
      <c r="BJ6" s="74"/>
      <c r="BK6" s="74"/>
      <c r="BL6" s="74">
        <v>1</v>
      </c>
      <c r="BM6" s="74">
        <v>13</v>
      </c>
      <c r="BN6" s="74"/>
      <c r="BO6" s="74">
        <f>BE6+BF6*2+BG6*3+BH6*4+BI6*5+BJ6*6+BK6*7+BL6*8+BM6*9+BN6*10</f>
        <v>125</v>
      </c>
      <c r="BP6" s="84">
        <f>BO6*100/(EF6*10)</f>
        <v>89.28571428571429</v>
      </c>
      <c r="BQ6" s="84">
        <f>BP6/10</f>
        <v>8.928571428571429</v>
      </c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>
        <v>14</v>
      </c>
      <c r="CC6" s="86">
        <f>BS6+BT6*2+BU6*3+BV6*4+BW6*5+BX6*6+BY6*7+BZ6*8+CA6*9+CB6*10</f>
        <v>140</v>
      </c>
      <c r="CD6" s="84">
        <f>CC6*100/(EF6*10)</f>
        <v>100</v>
      </c>
      <c r="CE6" s="84">
        <f>CD6/10</f>
        <v>10</v>
      </c>
      <c r="CF6" s="74"/>
      <c r="CG6" s="74"/>
      <c r="CH6" s="74"/>
      <c r="CI6" s="74"/>
      <c r="CJ6" s="74"/>
      <c r="CK6" s="74"/>
      <c r="CL6" s="74"/>
      <c r="CM6" s="74"/>
      <c r="CN6" s="74"/>
      <c r="CO6" s="74">
        <v>14</v>
      </c>
      <c r="CP6" s="74"/>
      <c r="CQ6" s="86">
        <f>CG6+CH6*2+CI6*3+CJ6*4+CK6*5+CL6*6+CM6*7+CN6*8+CO6*9+CP6*10</f>
        <v>126</v>
      </c>
      <c r="CR6" s="74">
        <f>CQ6*100/(EF6*10)</f>
        <v>90</v>
      </c>
      <c r="CS6" s="74">
        <f>CR6/10</f>
        <v>9</v>
      </c>
      <c r="CT6" s="74"/>
      <c r="CU6" s="74"/>
      <c r="CV6" s="74"/>
      <c r="CW6" s="74"/>
      <c r="CX6" s="74"/>
      <c r="CY6" s="74"/>
      <c r="CZ6" s="74"/>
      <c r="DA6" s="74"/>
      <c r="DB6" s="74"/>
      <c r="DC6" s="74">
        <v>8</v>
      </c>
      <c r="DD6" s="74">
        <v>6</v>
      </c>
      <c r="DE6" s="86">
        <f>CU6+CV6*2+CW6*3+CX6*4+CY6*5+CZ6*6+DA6*7+DB6*8+DC6*9+DD6*10</f>
        <v>132</v>
      </c>
      <c r="DF6" s="84">
        <f>DE6*100/(EF6*10)</f>
        <v>94.28571428571429</v>
      </c>
      <c r="DG6" s="84">
        <f>DF6/10</f>
        <v>9.428571428571429</v>
      </c>
      <c r="DH6" s="74">
        <v>0</v>
      </c>
      <c r="DI6" s="74"/>
      <c r="DJ6" s="74"/>
      <c r="DK6" s="74"/>
      <c r="DL6" s="74"/>
      <c r="DM6" s="74">
        <v>1</v>
      </c>
      <c r="DN6" s="74">
        <v>1</v>
      </c>
      <c r="DO6" s="74">
        <v>10</v>
      </c>
      <c r="DP6" s="74">
        <v>2</v>
      </c>
      <c r="DQ6" s="74"/>
      <c r="DR6" s="72"/>
      <c r="DS6" s="86">
        <f>DI6+DJ6*2+DK6*3+DL6*4+DM6*5+DN6*6+DO6*7+DP6*8+DQ6*9+DR6*10</f>
        <v>97</v>
      </c>
      <c r="DT6" s="87">
        <f>DS6*100/(EF6*10)</f>
        <v>69.28571428571429</v>
      </c>
      <c r="DU6" s="87">
        <f>DT6/10</f>
        <v>6.928571428571429</v>
      </c>
      <c r="DV6" s="72">
        <v>14</v>
      </c>
      <c r="DW6" s="72"/>
      <c r="DX6" s="72">
        <v>14</v>
      </c>
      <c r="DY6" s="72"/>
      <c r="DZ6" s="72">
        <v>14</v>
      </c>
      <c r="EA6" s="72"/>
      <c r="EB6" s="72">
        <v>14</v>
      </c>
      <c r="EC6" s="72"/>
      <c r="ED6" s="72">
        <v>14</v>
      </c>
      <c r="EE6" s="72"/>
      <c r="EF6" s="85">
        <v>14</v>
      </c>
      <c r="EG6" s="88">
        <f>100*(SUM(N6,AB6,AO6,BB6,BO6,CC6,CQ6,DE6,DS6,DV6,DX6,DZ6,EB6,ED6)/((10*EF6*10)+5))</f>
        <v>85.90747330960853</v>
      </c>
    </row>
    <row r="7" spans="1:137" s="50" customFormat="1" ht="16.5" thickBot="1">
      <c r="A7" s="111" t="s">
        <v>26</v>
      </c>
      <c r="B7" s="112"/>
      <c r="C7" s="47"/>
      <c r="D7" s="47"/>
      <c r="E7" s="47"/>
      <c r="F7" s="47"/>
      <c r="G7" s="47"/>
      <c r="H7" s="47"/>
      <c r="I7" s="47"/>
      <c r="J7" s="47"/>
      <c r="K7" s="47"/>
      <c r="L7" s="47"/>
      <c r="M7" s="48"/>
      <c r="N7" s="48"/>
      <c r="O7" s="51">
        <f>100*(SUM(N6:N6))/(SUM(EF6:EF6)*10)</f>
        <v>86.42857142857143</v>
      </c>
      <c r="P7" s="51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51">
        <f>100*(SUM(AB6:AB6))/(SUM(EF6:EF6)*10)</f>
        <v>98.57142857142857</v>
      </c>
      <c r="AD7" s="51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51">
        <f>100*(SUM(AO6:AO6))/(SUM(EF6:EF6)*10)</f>
        <v>97.14285714285714</v>
      </c>
      <c r="AQ7" s="51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51">
        <f>100*(SUM(BB6:BB6))/(SUM(EF6:EF6)*10)</f>
        <v>87.14285714285714</v>
      </c>
      <c r="BD7" s="51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51">
        <f>100*(SUM(BO6:BO6))/(SUM(EF6:EF6)*10)</f>
        <v>89.28571428571429</v>
      </c>
      <c r="BQ7" s="51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51">
        <f>100*(SUM(CC6:CC6))/(SUM(EF6:EF6)*10)</f>
        <v>100</v>
      </c>
      <c r="CE7" s="51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51">
        <f>100*(SUM(CQ6:CQ6))/(SUM(EF6:EF6)*10)</f>
        <v>90</v>
      </c>
      <c r="CS7" s="51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51">
        <f>100*(SUM(DE6:DE6))/(SUM(EF6:EF6)*10)</f>
        <v>94.28571428571429</v>
      </c>
      <c r="DG7" s="51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52">
        <f>100*(SUM(DS6:DS6))/(SUM(EF6:EF6)*10)</f>
        <v>69.28571428571429</v>
      </c>
      <c r="DU7" s="52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34">
        <f>SUM(EF6:EF6)</f>
        <v>14</v>
      </c>
      <c r="EG7" s="46">
        <f>100*(SUM(N6:N6,AB6:AB6,AO6:AO6,BB6:BB6,BO6:BO6,CC6:CC6,CQ6:CQ6,DE6:DE6,DS6:DS6,DV6:DV6,DX6:DX6,DZ6:DZ6,EB6:EB6,ED6:ED6))/(105*EF7)</f>
        <v>82.10884353741497</v>
      </c>
    </row>
  </sheetData>
  <sheetProtection/>
  <mergeCells count="49">
    <mergeCell ref="EG4:EG5"/>
    <mergeCell ref="BO4:BO5"/>
    <mergeCell ref="BP4:BP5"/>
    <mergeCell ref="CC4:CC5"/>
    <mergeCell ref="CD4:CD5"/>
    <mergeCell ref="DH4:DR4"/>
    <mergeCell ref="EF4:EF5"/>
    <mergeCell ref="CR4:CR5"/>
    <mergeCell ref="DE4:DE5"/>
    <mergeCell ref="DZ4:EA4"/>
    <mergeCell ref="DU4:DU5"/>
    <mergeCell ref="DF4:DF5"/>
    <mergeCell ref="DT4:DT5"/>
    <mergeCell ref="AR4:BA4"/>
    <mergeCell ref="CF4:CP4"/>
    <mergeCell ref="DS4:DS5"/>
    <mergeCell ref="BE4:BN4"/>
    <mergeCell ref="BR4:CB4"/>
    <mergeCell ref="CS4:CS5"/>
    <mergeCell ref="AB4:AB5"/>
    <mergeCell ref="P4:P5"/>
    <mergeCell ref="DG4:DG5"/>
    <mergeCell ref="CQ4:CQ5"/>
    <mergeCell ref="CT4:DD4"/>
    <mergeCell ref="Q4:AA4"/>
    <mergeCell ref="AP4:AP5"/>
    <mergeCell ref="AO4:AO5"/>
    <mergeCell ref="AE4:AN4"/>
    <mergeCell ref="AD4:AD5"/>
    <mergeCell ref="A7:B7"/>
    <mergeCell ref="DV3:DY3"/>
    <mergeCell ref="DV4:DW4"/>
    <mergeCell ref="DX4:DY4"/>
    <mergeCell ref="A3:A5"/>
    <mergeCell ref="BB4:BB5"/>
    <mergeCell ref="BC4:BC5"/>
    <mergeCell ref="B3:B5"/>
    <mergeCell ref="C4:M4"/>
    <mergeCell ref="N4:N5"/>
    <mergeCell ref="DZ3:EE3"/>
    <mergeCell ref="EB4:EC4"/>
    <mergeCell ref="ED4:EE4"/>
    <mergeCell ref="C3:DR3"/>
    <mergeCell ref="AQ4:AQ5"/>
    <mergeCell ref="BD4:BD5"/>
    <mergeCell ref="BQ4:BQ5"/>
    <mergeCell ref="CE4:CE5"/>
    <mergeCell ref="O4:O5"/>
    <mergeCell ref="AC4:AC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60" r:id="rId1"/>
  <colBreaks count="9" manualBreakCount="9">
    <brk id="16" max="65535" man="1"/>
    <brk id="30" max="65535" man="1"/>
    <brk id="43" max="65535" man="1"/>
    <brk id="56" max="65535" man="1"/>
    <brk id="69" max="65535" man="1"/>
    <brk id="83" max="65535" man="1"/>
    <brk id="97" max="65535" man="1"/>
    <brk id="111" max="65535" man="1"/>
    <brk id="1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J6"/>
  <sheetViews>
    <sheetView view="pageBreakPreview" zoomScale="60" zoomScaleNormal="70" zoomScalePageLayoutView="0" workbookViewId="0" topLeftCell="DC1">
      <selection activeCell="EC2" sqref="EC2:EH2"/>
    </sheetView>
  </sheetViews>
  <sheetFormatPr defaultColWidth="9.140625" defaultRowHeight="15"/>
  <cols>
    <col min="2" max="2" width="51.00390625" style="0" bestFit="1" customWidth="1"/>
    <col min="15" max="16" width="7.7109375" style="0" customWidth="1"/>
    <col min="29" max="30" width="7.7109375" style="0" customWidth="1"/>
    <col min="43" max="44" width="7.7109375" style="0" customWidth="1"/>
    <col min="57" max="58" width="7.7109375" style="0" customWidth="1"/>
    <col min="71" max="72" width="7.7109375" style="0" customWidth="1"/>
    <col min="85" max="86" width="7.7109375" style="0" customWidth="1"/>
    <col min="99" max="100" width="7.7109375" style="0" customWidth="1"/>
    <col min="113" max="114" width="7.7109375" style="0" customWidth="1"/>
    <col min="127" max="128" width="7.7109375" style="0" customWidth="1"/>
    <col min="139" max="139" width="11.00390625" style="0" customWidth="1"/>
    <col min="140" max="140" width="13.57421875" style="0" customWidth="1"/>
  </cols>
  <sheetData>
    <row r="1" spans="5:138" ht="37.5" customHeight="1">
      <c r="E1" s="89" t="s">
        <v>35</v>
      </c>
      <c r="EH1" t="s">
        <v>39</v>
      </c>
    </row>
    <row r="2" spans="1:138" ht="64.5" customHeight="1" thickBot="1">
      <c r="A2" s="117" t="s">
        <v>0</v>
      </c>
      <c r="B2" s="117" t="s">
        <v>1</v>
      </c>
      <c r="C2" s="97" t="s">
        <v>3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175"/>
      <c r="O2" s="175"/>
      <c r="P2" s="175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175"/>
      <c r="AC2" s="175"/>
      <c r="AD2" s="175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175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175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175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175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175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175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9"/>
      <c r="DV2" s="21"/>
      <c r="DW2" s="21"/>
      <c r="DX2" s="59"/>
      <c r="DY2" s="90" t="s">
        <v>13</v>
      </c>
      <c r="DZ2" s="91"/>
      <c r="EA2" s="91"/>
      <c r="EB2" s="92"/>
      <c r="EC2" s="90" t="s">
        <v>16</v>
      </c>
      <c r="ED2" s="91"/>
      <c r="EE2" s="91"/>
      <c r="EF2" s="91"/>
      <c r="EG2" s="91"/>
      <c r="EH2" s="92"/>
    </row>
    <row r="3" spans="1:140" ht="71.25" customHeight="1" thickBot="1">
      <c r="A3" s="118"/>
      <c r="B3" s="118"/>
      <c r="C3" s="121" t="s">
        <v>4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76" t="s">
        <v>29</v>
      </c>
      <c r="O3" s="177" t="s">
        <v>27</v>
      </c>
      <c r="P3" s="178" t="s">
        <v>31</v>
      </c>
      <c r="Q3" s="131" t="s">
        <v>6</v>
      </c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76" t="s">
        <v>29</v>
      </c>
      <c r="AC3" s="177" t="s">
        <v>27</v>
      </c>
      <c r="AD3" s="180" t="s">
        <v>31</v>
      </c>
      <c r="AE3" s="137" t="s">
        <v>5</v>
      </c>
      <c r="AF3" s="137"/>
      <c r="AG3" s="137"/>
      <c r="AH3" s="137"/>
      <c r="AI3" s="137"/>
      <c r="AJ3" s="137"/>
      <c r="AK3" s="137"/>
      <c r="AL3" s="137"/>
      <c r="AM3" s="137"/>
      <c r="AN3" s="137"/>
      <c r="AO3" s="138"/>
      <c r="AP3" s="176" t="s">
        <v>29</v>
      </c>
      <c r="AQ3" s="177" t="s">
        <v>27</v>
      </c>
      <c r="AR3" s="180" t="s">
        <v>31</v>
      </c>
      <c r="AS3" s="144" t="s">
        <v>7</v>
      </c>
      <c r="AT3" s="144"/>
      <c r="AU3" s="144"/>
      <c r="AV3" s="144"/>
      <c r="AW3" s="144"/>
      <c r="AX3" s="144"/>
      <c r="AY3" s="144"/>
      <c r="AZ3" s="144"/>
      <c r="BA3" s="144"/>
      <c r="BB3" s="144"/>
      <c r="BC3" s="145"/>
      <c r="BD3" s="176" t="s">
        <v>29</v>
      </c>
      <c r="BE3" s="177" t="s">
        <v>27</v>
      </c>
      <c r="BF3" s="180"/>
      <c r="BG3" s="151" t="s">
        <v>8</v>
      </c>
      <c r="BH3" s="151"/>
      <c r="BI3" s="151"/>
      <c r="BJ3" s="151"/>
      <c r="BK3" s="151"/>
      <c r="BL3" s="151"/>
      <c r="BM3" s="151"/>
      <c r="BN3" s="151"/>
      <c r="BO3" s="151"/>
      <c r="BP3" s="151"/>
      <c r="BQ3" s="152"/>
      <c r="BR3" s="176" t="s">
        <v>29</v>
      </c>
      <c r="BS3" s="177" t="s">
        <v>27</v>
      </c>
      <c r="BT3" s="180" t="s">
        <v>31</v>
      </c>
      <c r="BU3" s="154" t="s">
        <v>9</v>
      </c>
      <c r="BV3" s="154"/>
      <c r="BW3" s="154"/>
      <c r="BX3" s="154"/>
      <c r="BY3" s="154"/>
      <c r="BZ3" s="154"/>
      <c r="CA3" s="154"/>
      <c r="CB3" s="154"/>
      <c r="CC3" s="154"/>
      <c r="CD3" s="154"/>
      <c r="CE3" s="155"/>
      <c r="CF3" s="176" t="s">
        <v>29</v>
      </c>
      <c r="CG3" s="177" t="s">
        <v>27</v>
      </c>
      <c r="CH3" s="180" t="s">
        <v>31</v>
      </c>
      <c r="CI3" s="147" t="s">
        <v>10</v>
      </c>
      <c r="CJ3" s="147"/>
      <c r="CK3" s="147"/>
      <c r="CL3" s="147"/>
      <c r="CM3" s="147"/>
      <c r="CN3" s="147"/>
      <c r="CO3" s="147"/>
      <c r="CP3" s="147"/>
      <c r="CQ3" s="147"/>
      <c r="CR3" s="147"/>
      <c r="CS3" s="148"/>
      <c r="CT3" s="176" t="s">
        <v>29</v>
      </c>
      <c r="CU3" s="177" t="s">
        <v>27</v>
      </c>
      <c r="CV3" s="180" t="s">
        <v>32</v>
      </c>
      <c r="CW3" s="128" t="s">
        <v>11</v>
      </c>
      <c r="CX3" s="128"/>
      <c r="CY3" s="128"/>
      <c r="CZ3" s="128"/>
      <c r="DA3" s="128"/>
      <c r="DB3" s="128"/>
      <c r="DC3" s="128"/>
      <c r="DD3" s="128"/>
      <c r="DE3" s="128"/>
      <c r="DF3" s="128"/>
      <c r="DG3" s="129"/>
      <c r="DH3" s="176" t="s">
        <v>29</v>
      </c>
      <c r="DI3" s="177" t="s">
        <v>27</v>
      </c>
      <c r="DJ3" s="180" t="s">
        <v>31</v>
      </c>
      <c r="DK3" s="166" t="s">
        <v>12</v>
      </c>
      <c r="DL3" s="166"/>
      <c r="DM3" s="166"/>
      <c r="DN3" s="166"/>
      <c r="DO3" s="166"/>
      <c r="DP3" s="166"/>
      <c r="DQ3" s="166"/>
      <c r="DR3" s="166"/>
      <c r="DS3" s="166"/>
      <c r="DT3" s="166"/>
      <c r="DU3" s="167"/>
      <c r="DV3" s="176" t="s">
        <v>29</v>
      </c>
      <c r="DW3" s="177" t="s">
        <v>27</v>
      </c>
      <c r="DX3" s="180" t="s">
        <v>31</v>
      </c>
      <c r="DY3" s="186" t="s">
        <v>14</v>
      </c>
      <c r="DZ3" s="114"/>
      <c r="EA3" s="115" t="s">
        <v>15</v>
      </c>
      <c r="EB3" s="116"/>
      <c r="EC3" s="173" t="s">
        <v>17</v>
      </c>
      <c r="ED3" s="174"/>
      <c r="EE3" s="93" t="s">
        <v>18</v>
      </c>
      <c r="EF3" s="94"/>
      <c r="EG3" s="95" t="s">
        <v>19</v>
      </c>
      <c r="EH3" s="96"/>
      <c r="EI3" s="168" t="s">
        <v>24</v>
      </c>
      <c r="EJ3" s="184" t="s">
        <v>28</v>
      </c>
    </row>
    <row r="4" spans="1:140" ht="50.25" customHeight="1" thickBot="1">
      <c r="A4" s="119"/>
      <c r="B4" s="119"/>
      <c r="C4" s="3">
        <v>0</v>
      </c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22">
        <v>10</v>
      </c>
      <c r="N4" s="176"/>
      <c r="O4" s="177"/>
      <c r="P4" s="179"/>
      <c r="Q4" s="41">
        <v>0</v>
      </c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  <c r="X4" s="5">
        <v>7</v>
      </c>
      <c r="Y4" s="5">
        <v>8</v>
      </c>
      <c r="Z4" s="5">
        <v>9</v>
      </c>
      <c r="AA4" s="45">
        <v>10</v>
      </c>
      <c r="AB4" s="176"/>
      <c r="AC4" s="177"/>
      <c r="AD4" s="181"/>
      <c r="AE4" s="23">
        <v>0</v>
      </c>
      <c r="AF4" s="4">
        <v>1</v>
      </c>
      <c r="AG4" s="4">
        <v>2</v>
      </c>
      <c r="AH4" s="4">
        <v>3</v>
      </c>
      <c r="AI4" s="4">
        <v>4</v>
      </c>
      <c r="AJ4" s="4">
        <v>5</v>
      </c>
      <c r="AK4" s="4">
        <v>6</v>
      </c>
      <c r="AL4" s="4">
        <v>7</v>
      </c>
      <c r="AM4" s="4">
        <v>8</v>
      </c>
      <c r="AN4" s="4">
        <v>9</v>
      </c>
      <c r="AO4" s="4">
        <v>10</v>
      </c>
      <c r="AP4" s="176"/>
      <c r="AQ4" s="177"/>
      <c r="AR4" s="181"/>
      <c r="AS4" s="65">
        <v>0</v>
      </c>
      <c r="AT4" s="9">
        <v>1</v>
      </c>
      <c r="AU4" s="9">
        <v>2</v>
      </c>
      <c r="AV4" s="9">
        <v>3</v>
      </c>
      <c r="AW4" s="9">
        <v>4</v>
      </c>
      <c r="AX4" s="9">
        <v>5</v>
      </c>
      <c r="AY4" s="9">
        <v>6</v>
      </c>
      <c r="AZ4" s="9">
        <v>7</v>
      </c>
      <c r="BA4" s="9">
        <v>8</v>
      </c>
      <c r="BB4" s="9">
        <v>9</v>
      </c>
      <c r="BC4" s="10">
        <v>10</v>
      </c>
      <c r="BD4" s="176"/>
      <c r="BE4" s="177"/>
      <c r="BF4" s="181"/>
      <c r="BG4" s="57">
        <v>0</v>
      </c>
      <c r="BH4" s="6">
        <v>1</v>
      </c>
      <c r="BI4" s="6">
        <v>2</v>
      </c>
      <c r="BJ4" s="6">
        <v>3</v>
      </c>
      <c r="BK4" s="6">
        <v>4</v>
      </c>
      <c r="BL4" s="6">
        <v>5</v>
      </c>
      <c r="BM4" s="6">
        <v>6</v>
      </c>
      <c r="BN4" s="6">
        <v>7</v>
      </c>
      <c r="BO4" s="6">
        <v>8</v>
      </c>
      <c r="BP4" s="6">
        <v>9</v>
      </c>
      <c r="BQ4" s="6">
        <v>10</v>
      </c>
      <c r="BR4" s="176"/>
      <c r="BS4" s="177"/>
      <c r="BT4" s="181"/>
      <c r="BU4" s="58">
        <v>0</v>
      </c>
      <c r="BV4" s="11">
        <v>1</v>
      </c>
      <c r="BW4" s="11">
        <v>2</v>
      </c>
      <c r="BX4" s="11">
        <v>3</v>
      </c>
      <c r="BY4" s="11">
        <v>4</v>
      </c>
      <c r="BZ4" s="11">
        <v>5</v>
      </c>
      <c r="CA4" s="11">
        <v>6</v>
      </c>
      <c r="CB4" s="11">
        <v>7</v>
      </c>
      <c r="CC4" s="11">
        <v>8</v>
      </c>
      <c r="CD4" s="11">
        <v>9</v>
      </c>
      <c r="CE4" s="11">
        <v>10</v>
      </c>
      <c r="CF4" s="176"/>
      <c r="CG4" s="177"/>
      <c r="CH4" s="181"/>
      <c r="CI4" s="56">
        <v>0</v>
      </c>
      <c r="CJ4" s="20">
        <v>1</v>
      </c>
      <c r="CK4" s="20">
        <v>2</v>
      </c>
      <c r="CL4" s="20">
        <v>3</v>
      </c>
      <c r="CM4" s="20">
        <v>4</v>
      </c>
      <c r="CN4" s="20">
        <v>5</v>
      </c>
      <c r="CO4" s="20">
        <v>6</v>
      </c>
      <c r="CP4" s="20">
        <v>7</v>
      </c>
      <c r="CQ4" s="20">
        <v>8</v>
      </c>
      <c r="CR4" s="20">
        <v>9</v>
      </c>
      <c r="CS4" s="20">
        <v>10</v>
      </c>
      <c r="CT4" s="176"/>
      <c r="CU4" s="177"/>
      <c r="CV4" s="181"/>
      <c r="CW4" s="42">
        <v>0</v>
      </c>
      <c r="CX4" s="7">
        <v>1</v>
      </c>
      <c r="CY4" s="7">
        <v>2</v>
      </c>
      <c r="CZ4" s="7">
        <v>3</v>
      </c>
      <c r="DA4" s="7">
        <v>4</v>
      </c>
      <c r="DB4" s="7">
        <v>5</v>
      </c>
      <c r="DC4" s="7">
        <v>6</v>
      </c>
      <c r="DD4" s="7">
        <v>7</v>
      </c>
      <c r="DE4" s="7">
        <v>8</v>
      </c>
      <c r="DF4" s="7">
        <v>9</v>
      </c>
      <c r="DG4" s="7">
        <v>10</v>
      </c>
      <c r="DH4" s="176"/>
      <c r="DI4" s="177"/>
      <c r="DJ4" s="181"/>
      <c r="DK4" s="43">
        <v>0</v>
      </c>
      <c r="DL4" s="8">
        <v>1</v>
      </c>
      <c r="DM4" s="8">
        <v>2</v>
      </c>
      <c r="DN4" s="8">
        <v>3</v>
      </c>
      <c r="DO4" s="8">
        <v>4</v>
      </c>
      <c r="DP4" s="8">
        <v>5</v>
      </c>
      <c r="DQ4" s="8">
        <v>6</v>
      </c>
      <c r="DR4" s="8">
        <v>7</v>
      </c>
      <c r="DS4" s="8">
        <v>8</v>
      </c>
      <c r="DT4" s="8">
        <v>9</v>
      </c>
      <c r="DU4" s="15">
        <v>10</v>
      </c>
      <c r="DV4" s="176"/>
      <c r="DW4" s="177"/>
      <c r="DX4" s="181"/>
      <c r="DY4" s="66" t="s">
        <v>20</v>
      </c>
      <c r="DZ4" s="14" t="s">
        <v>21</v>
      </c>
      <c r="EA4" s="17" t="s">
        <v>20</v>
      </c>
      <c r="EB4" s="17" t="s">
        <v>21</v>
      </c>
      <c r="EC4" s="12" t="s">
        <v>20</v>
      </c>
      <c r="ED4" s="12" t="s">
        <v>21</v>
      </c>
      <c r="EE4" s="13" t="s">
        <v>20</v>
      </c>
      <c r="EF4" s="13" t="s">
        <v>21</v>
      </c>
      <c r="EG4" s="18" t="s">
        <v>20</v>
      </c>
      <c r="EH4" s="18" t="s">
        <v>21</v>
      </c>
      <c r="EI4" s="169"/>
      <c r="EJ4" s="185"/>
    </row>
    <row r="5" spans="1:140" s="83" customFormat="1" ht="19.5" thickBot="1">
      <c r="A5" s="72" t="s">
        <v>2</v>
      </c>
      <c r="B5" s="73" t="s">
        <v>33</v>
      </c>
      <c r="C5" s="74"/>
      <c r="D5" s="74"/>
      <c r="E5" s="74"/>
      <c r="F5" s="74"/>
      <c r="G5" s="74"/>
      <c r="H5" s="74"/>
      <c r="I5" s="74"/>
      <c r="J5" s="74">
        <v>3</v>
      </c>
      <c r="K5" s="74">
        <v>24</v>
      </c>
      <c r="L5" s="74">
        <v>21</v>
      </c>
      <c r="M5" s="75">
        <v>3</v>
      </c>
      <c r="N5" s="76">
        <f>D5+E5*2+F5*3+G5*4+H5*5+I5*6+J5*7+K5*8+L5*9+M5*10</f>
        <v>432</v>
      </c>
      <c r="O5" s="77">
        <f>N5*100/(EI5*10)</f>
        <v>84.70588235294117</v>
      </c>
      <c r="P5" s="78">
        <f>O5/10</f>
        <v>8.470588235294118</v>
      </c>
      <c r="Q5" s="79"/>
      <c r="R5" s="74"/>
      <c r="S5" s="74"/>
      <c r="T5" s="74"/>
      <c r="U5" s="74"/>
      <c r="V5" s="74"/>
      <c r="W5" s="74"/>
      <c r="X5" s="74"/>
      <c r="Y5" s="74"/>
      <c r="Z5" s="74">
        <v>2</v>
      </c>
      <c r="AA5" s="75">
        <v>49</v>
      </c>
      <c r="AB5" s="76">
        <f>R5+S5*2+T5*3+U5*4+V5*5+W5*6+X5*7+Y5*8+Z5*9+AA5*10</f>
        <v>508</v>
      </c>
      <c r="AC5" s="77">
        <f>AB5*100/(EI5*10)</f>
        <v>99.6078431372549</v>
      </c>
      <c r="AD5" s="80">
        <f>AC5/10</f>
        <v>9.96078431372549</v>
      </c>
      <c r="AE5" s="79"/>
      <c r="AF5" s="74"/>
      <c r="AG5" s="74"/>
      <c r="AH5" s="74"/>
      <c r="AI5" s="74"/>
      <c r="AJ5" s="74"/>
      <c r="AK5" s="74"/>
      <c r="AL5" s="74">
        <v>1</v>
      </c>
      <c r="AM5" s="74">
        <v>1</v>
      </c>
      <c r="AN5" s="74">
        <v>2</v>
      </c>
      <c r="AO5" s="74">
        <v>47</v>
      </c>
      <c r="AP5" s="76">
        <f>AF5+AG5*2+AH5*3+AI5*4+AJ5*5+AK5*6+AL5*7+AM5*8+AN5*9+AO5*10</f>
        <v>503</v>
      </c>
      <c r="AQ5" s="77">
        <f>AP5*100/(EI5*10)</f>
        <v>98.62745098039215</v>
      </c>
      <c r="AR5" s="80">
        <f>AQ5/10</f>
        <v>9.862745098039216</v>
      </c>
      <c r="AS5" s="79"/>
      <c r="AT5" s="74"/>
      <c r="AU5" s="74"/>
      <c r="AV5" s="74"/>
      <c r="AW5" s="74"/>
      <c r="AX5" s="74"/>
      <c r="AY5" s="74"/>
      <c r="AZ5" s="74">
        <v>2</v>
      </c>
      <c r="BA5" s="74">
        <v>22</v>
      </c>
      <c r="BB5" s="74">
        <v>25</v>
      </c>
      <c r="BC5" s="74">
        <v>2</v>
      </c>
      <c r="BD5" s="76">
        <f>AT5+AU5*2+AV5*3+AW5*4+AX5*5+AY5*6+AZ5*7+BA5*8+BB5*9+BC5*10</f>
        <v>435</v>
      </c>
      <c r="BE5" s="77">
        <f>BD5*100/(EI5*10)</f>
        <v>85.29411764705883</v>
      </c>
      <c r="BF5" s="80">
        <f>BE5/10</f>
        <v>8.529411764705882</v>
      </c>
      <c r="BG5" s="79"/>
      <c r="BH5" s="74"/>
      <c r="BI5" s="74"/>
      <c r="BJ5" s="74"/>
      <c r="BK5" s="74"/>
      <c r="BL5" s="74"/>
      <c r="BM5" s="74"/>
      <c r="BN5" s="74"/>
      <c r="BO5" s="74">
        <v>11</v>
      </c>
      <c r="BP5" s="74">
        <v>38</v>
      </c>
      <c r="BQ5" s="74">
        <v>2</v>
      </c>
      <c r="BR5" s="76">
        <f>BH5+BI5*2+BJ5*3+BK5*4+BL5*5+BM5*6+BN5*7+BO5*8+BP5*9+BQ5*10</f>
        <v>450</v>
      </c>
      <c r="BS5" s="77">
        <f>BR5*100/(EI5*10)</f>
        <v>88.23529411764706</v>
      </c>
      <c r="BT5" s="80">
        <f>BS5/10</f>
        <v>8.823529411764707</v>
      </c>
      <c r="BU5" s="79"/>
      <c r="BV5" s="74"/>
      <c r="BW5" s="74"/>
      <c r="BX5" s="74"/>
      <c r="BY5" s="74"/>
      <c r="BZ5" s="74"/>
      <c r="CA5" s="74"/>
      <c r="CB5" s="74"/>
      <c r="CC5" s="74">
        <v>11</v>
      </c>
      <c r="CD5" s="74">
        <v>38</v>
      </c>
      <c r="CE5" s="74">
        <v>2</v>
      </c>
      <c r="CF5" s="76">
        <f>BV5+BW5*2+BX5*3+BY5*4+BZ5*5+CA5*6+CB5*7+CC5*8+CD5*9+CE5*10</f>
        <v>450</v>
      </c>
      <c r="CG5" s="77">
        <f>CF5*100/(EI5*10)</f>
        <v>88.23529411764706</v>
      </c>
      <c r="CH5" s="80">
        <f>CG5/10</f>
        <v>8.823529411764707</v>
      </c>
      <c r="CI5" s="79"/>
      <c r="CJ5" s="74"/>
      <c r="CK5" s="74"/>
      <c r="CL5" s="74"/>
      <c r="CM5" s="74"/>
      <c r="CN5" s="74"/>
      <c r="CO5" s="74"/>
      <c r="CP5" s="74"/>
      <c r="CQ5" s="74"/>
      <c r="CR5" s="74">
        <v>13</v>
      </c>
      <c r="CS5" s="74">
        <v>38</v>
      </c>
      <c r="CT5" s="76">
        <f>CJ5+CK5*2+CL5*3+CM5*4+CN5*5+CO5*6+CP5*7+CQ5*8+CR5*9+CS5*10</f>
        <v>497</v>
      </c>
      <c r="CU5" s="77">
        <f>CT5*100/(EI5*10)</f>
        <v>97.45098039215686</v>
      </c>
      <c r="CV5" s="80">
        <f>CU5/10</f>
        <v>9.745098039215687</v>
      </c>
      <c r="CW5" s="79"/>
      <c r="CX5" s="74"/>
      <c r="CY5" s="74"/>
      <c r="CZ5" s="74"/>
      <c r="DA5" s="74"/>
      <c r="DB5" s="74"/>
      <c r="DC5" s="74"/>
      <c r="DD5" s="74"/>
      <c r="DE5" s="74">
        <v>16</v>
      </c>
      <c r="DF5" s="74">
        <v>34</v>
      </c>
      <c r="DG5" s="74">
        <v>1</v>
      </c>
      <c r="DH5" s="76">
        <f>CX5+CY5*2+CZ5*3+DA5*4+DB5*5+DC5*6+DD5*7+DE5*8+DF5*9+DG5*10</f>
        <v>444</v>
      </c>
      <c r="DI5" s="77">
        <f>DH5*100/(EI5*10)</f>
        <v>87.05882352941177</v>
      </c>
      <c r="DJ5" s="80">
        <f>DI5/10</f>
        <v>8.705882352941178</v>
      </c>
      <c r="DK5" s="79"/>
      <c r="DL5" s="74"/>
      <c r="DM5" s="74"/>
      <c r="DN5" s="74"/>
      <c r="DO5" s="74"/>
      <c r="DP5" s="74"/>
      <c r="DQ5" s="74"/>
      <c r="DR5" s="74"/>
      <c r="DS5" s="74">
        <v>11</v>
      </c>
      <c r="DT5" s="74">
        <v>27</v>
      </c>
      <c r="DU5" s="72">
        <v>13</v>
      </c>
      <c r="DV5" s="76">
        <f>DL5+DM5*2+DN5*3+DO5*4+DP5*5+DQ5*6+DR5*7+DS5*8+DT5*9+DU5*10</f>
        <v>461</v>
      </c>
      <c r="DW5" s="77">
        <f>DV5*100/(EI5*10)</f>
        <v>90.3921568627451</v>
      </c>
      <c r="DX5" s="80">
        <f>DW5/10</f>
        <v>9.03921568627451</v>
      </c>
      <c r="DY5" s="81">
        <v>51</v>
      </c>
      <c r="DZ5" s="72"/>
      <c r="EA5" s="72">
        <v>51</v>
      </c>
      <c r="EB5" s="72">
        <v>0</v>
      </c>
      <c r="EC5" s="72">
        <v>51</v>
      </c>
      <c r="ED5" s="72"/>
      <c r="EE5" s="72">
        <v>51</v>
      </c>
      <c r="EF5" s="72"/>
      <c r="EG5" s="72">
        <v>51</v>
      </c>
      <c r="EH5" s="72"/>
      <c r="EI5" s="72">
        <v>51</v>
      </c>
      <c r="EJ5" s="82">
        <f>100*(SUM(N5,AB5,AP5,BD5,BR5,CF5,CT5,DH5,DV5,DY5,EA5,EC5,EE5,EG5))/(10*EI5*10)</f>
        <v>86.96078431372548</v>
      </c>
    </row>
    <row r="6" spans="1:140" ht="16.5" thickBot="1">
      <c r="A6" s="182" t="s">
        <v>22</v>
      </c>
      <c r="B6" s="183"/>
      <c r="C6" s="1"/>
      <c r="D6" s="1"/>
      <c r="E6" s="1"/>
      <c r="F6" s="1"/>
      <c r="G6" s="1"/>
      <c r="H6" s="1"/>
      <c r="I6" s="1"/>
      <c r="J6" s="1"/>
      <c r="K6" s="1"/>
      <c r="L6" s="1"/>
      <c r="M6" s="34"/>
      <c r="N6" s="54"/>
      <c r="O6" s="60">
        <f>100*(SUM(N5:N5))/(SUM(EI5:EI5)*10)</f>
        <v>84.70588235294117</v>
      </c>
      <c r="P6" s="61"/>
      <c r="Q6" s="35"/>
      <c r="R6" s="1"/>
      <c r="S6" s="1"/>
      <c r="T6" s="1"/>
      <c r="U6" s="1"/>
      <c r="V6" s="1"/>
      <c r="W6" s="1"/>
      <c r="X6" s="1"/>
      <c r="Y6" s="1"/>
      <c r="Z6" s="1"/>
      <c r="AA6" s="34"/>
      <c r="AB6" s="55"/>
      <c r="AC6" s="62">
        <f>100*(SUM(AB5:AB5))/(SUM(EI5:EI5)*10)</f>
        <v>99.6078431372549</v>
      </c>
      <c r="AD6" s="64"/>
      <c r="AE6" s="35"/>
      <c r="AF6" s="1"/>
      <c r="AG6" s="1"/>
      <c r="AH6" s="1"/>
      <c r="AI6" s="1"/>
      <c r="AJ6" s="1"/>
      <c r="AK6" s="1"/>
      <c r="AL6" s="1"/>
      <c r="AM6" s="1"/>
      <c r="AN6" s="1"/>
      <c r="AO6" s="1"/>
      <c r="AP6" s="55"/>
      <c r="AQ6" s="62">
        <f>100*(SUM(AP5:AP5))/(SUM(EI5:EI5)*10)</f>
        <v>98.62745098039215</v>
      </c>
      <c r="AR6" s="63"/>
      <c r="AS6" s="35"/>
      <c r="AT6" s="1"/>
      <c r="AU6" s="1"/>
      <c r="AV6" s="1"/>
      <c r="AW6" s="1"/>
      <c r="AX6" s="1"/>
      <c r="AY6" s="1"/>
      <c r="AZ6" s="1"/>
      <c r="BA6" s="1"/>
      <c r="BB6" s="1"/>
      <c r="BC6" s="1"/>
      <c r="BD6" s="55"/>
      <c r="BE6" s="62">
        <f>100*(SUM(BD5:BD5))/(SUM(EI5:EW5)*10)</f>
        <v>31.53069926094372</v>
      </c>
      <c r="BF6" s="63"/>
      <c r="BG6" s="35"/>
      <c r="BH6" s="1"/>
      <c r="BI6" s="1"/>
      <c r="BJ6" s="1"/>
      <c r="BK6" s="1"/>
      <c r="BL6" s="1"/>
      <c r="BM6" s="1"/>
      <c r="BN6" s="1"/>
      <c r="BO6" s="1"/>
      <c r="BP6" s="1"/>
      <c r="BQ6" s="1"/>
      <c r="BR6" s="55"/>
      <c r="BS6" s="62">
        <f>100*(SUM(BR5:BR5))/(SUM(EI5:FJ5)*10)</f>
        <v>32.6179647527004</v>
      </c>
      <c r="BT6" s="63"/>
      <c r="BU6" s="35"/>
      <c r="BV6" s="1"/>
      <c r="BW6" s="1"/>
      <c r="BX6" s="1"/>
      <c r="BY6" s="1"/>
      <c r="BZ6" s="1"/>
      <c r="CA6" s="1"/>
      <c r="CB6" s="1"/>
      <c r="CC6" s="1"/>
      <c r="CD6" s="1"/>
      <c r="CE6" s="1"/>
      <c r="CF6" s="55"/>
      <c r="CG6" s="62">
        <f>100*(SUM(CF5:CF5))/(SUM(EI5:FW5)*10)</f>
        <v>32.6179647527004</v>
      </c>
      <c r="CH6" s="63"/>
      <c r="CI6" s="35"/>
      <c r="CJ6" s="1"/>
      <c r="CK6" s="1"/>
      <c r="CL6" s="1"/>
      <c r="CM6" s="1"/>
      <c r="CN6" s="1"/>
      <c r="CO6" s="1"/>
      <c r="CP6" s="1"/>
      <c r="CQ6" s="1"/>
      <c r="CR6" s="1"/>
      <c r="CS6" s="1"/>
      <c r="CT6" s="55"/>
      <c r="CU6" s="62">
        <f>100*(SUM(CT5:CT5))/(SUM(EI5:GJ5)*10)</f>
        <v>36.02472996020467</v>
      </c>
      <c r="CV6" s="63"/>
      <c r="CW6" s="35"/>
      <c r="CX6" s="1"/>
      <c r="CY6" s="1"/>
      <c r="CZ6" s="1"/>
      <c r="DA6" s="1"/>
      <c r="DB6" s="1"/>
      <c r="DC6" s="1"/>
      <c r="DD6" s="1"/>
      <c r="DE6" s="1"/>
      <c r="DF6" s="1"/>
      <c r="DG6" s="1"/>
      <c r="DH6" s="55"/>
      <c r="DI6" s="62">
        <f>100*(SUM(DH5:DH5))/(SUM(EI5:GW5)*10)</f>
        <v>32.183058555997725</v>
      </c>
      <c r="DJ6" s="63"/>
      <c r="DK6" s="35"/>
      <c r="DL6" s="1"/>
      <c r="DM6" s="1"/>
      <c r="DN6" s="1"/>
      <c r="DO6" s="1"/>
      <c r="DP6" s="1"/>
      <c r="DQ6" s="1"/>
      <c r="DR6" s="1"/>
      <c r="DS6" s="1"/>
      <c r="DT6" s="1"/>
      <c r="DU6" s="1"/>
      <c r="DV6" s="55"/>
      <c r="DW6" s="62">
        <f>100*(SUM(DV5:DV5))/(SUM(EI5:HJ5)*10)</f>
        <v>33.41529277998863</v>
      </c>
      <c r="DX6" s="63"/>
      <c r="DY6" s="35"/>
      <c r="DZ6" s="1"/>
      <c r="EA6" s="1"/>
      <c r="EB6" s="1"/>
      <c r="EC6" s="1"/>
      <c r="ED6" s="1"/>
      <c r="EE6" s="1"/>
      <c r="EF6" s="1"/>
      <c r="EG6" s="1"/>
      <c r="EH6" s="1"/>
      <c r="EI6" s="1">
        <f>SUM(EI5:EI5)</f>
        <v>51</v>
      </c>
      <c r="EJ6" s="46">
        <f>100*(SUM(N5,AB5,AP5,BD5,BR5:BR5,CF5:CF5,CT5:CT5,DH5:DH5,DV5:DV5,DY5:DY5,EA5:EA5,EC5:EC5,EE5:EE5,EG5:EG5))/(105*EI6)</f>
        <v>82.81979458450047</v>
      </c>
    </row>
  </sheetData>
  <sheetProtection/>
  <mergeCells count="49">
    <mergeCell ref="EJ3:EJ4"/>
    <mergeCell ref="DY3:DZ3"/>
    <mergeCell ref="EE3:EF3"/>
    <mergeCell ref="EG3:EH3"/>
    <mergeCell ref="EI3:EI4"/>
    <mergeCell ref="O3:O4"/>
    <mergeCell ref="AB3:AB4"/>
    <mergeCell ref="AC3:AC4"/>
    <mergeCell ref="DW3:DW4"/>
    <mergeCell ref="BS3:BS4"/>
    <mergeCell ref="BF3:BF4"/>
    <mergeCell ref="DX3:DX4"/>
    <mergeCell ref="DK3:DU3"/>
    <mergeCell ref="BG3:BQ3"/>
    <mergeCell ref="BU3:CE3"/>
    <mergeCell ref="CI3:CS3"/>
    <mergeCell ref="DI3:DI4"/>
    <mergeCell ref="BR3:BR4"/>
    <mergeCell ref="DV3:DV4"/>
    <mergeCell ref="B2:B4"/>
    <mergeCell ref="CU3:CU4"/>
    <mergeCell ref="DH3:DH4"/>
    <mergeCell ref="CW3:DG3"/>
    <mergeCell ref="AP3:AP4"/>
    <mergeCell ref="AQ3:AQ4"/>
    <mergeCell ref="BD3:BD4"/>
    <mergeCell ref="AR3:AR4"/>
    <mergeCell ref="BE3:BE4"/>
    <mergeCell ref="N3:N4"/>
    <mergeCell ref="A6:B6"/>
    <mergeCell ref="EC2:EH2"/>
    <mergeCell ref="C3:M3"/>
    <mergeCell ref="Q3:AA3"/>
    <mergeCell ref="AE3:AO3"/>
    <mergeCell ref="AS3:BC3"/>
    <mergeCell ref="EA3:EB3"/>
    <mergeCell ref="EC3:ED3"/>
    <mergeCell ref="DY2:EB2"/>
    <mergeCell ref="A2:A4"/>
    <mergeCell ref="C2:DU2"/>
    <mergeCell ref="CF3:CF4"/>
    <mergeCell ref="CG3:CG4"/>
    <mergeCell ref="CT3:CT4"/>
    <mergeCell ref="P3:P4"/>
    <mergeCell ref="BT3:BT4"/>
    <mergeCell ref="CH3:CH4"/>
    <mergeCell ref="CV3:CV4"/>
    <mergeCell ref="DJ3:DJ4"/>
    <mergeCell ref="AD3:AD4"/>
  </mergeCells>
  <printOptions/>
  <pageMargins left="0.7" right="0.7" top="0.75" bottom="0.75" header="0.3" footer="0.3"/>
  <pageSetup horizontalDpi="180" verticalDpi="180" orientation="landscape" paperSize="9" scale="47" r:id="rId1"/>
  <colBreaks count="9" manualBreakCount="9">
    <brk id="16" max="65535" man="1"/>
    <brk id="30" max="65535" man="1"/>
    <brk id="44" max="65535" man="1"/>
    <brk id="58" max="65535" man="1"/>
    <brk id="72" max="65535" man="1"/>
    <brk id="86" max="65535" man="1"/>
    <brk id="100" max="65535" man="1"/>
    <brk id="114" max="65535" man="1"/>
    <brk id="12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J7"/>
  <sheetViews>
    <sheetView view="pageBreakPreview" zoomScale="60" zoomScaleNormal="70" zoomScalePageLayoutView="0" workbookViewId="0" topLeftCell="DC1">
      <selection activeCell="EI2" sqref="EI2"/>
    </sheetView>
  </sheetViews>
  <sheetFormatPr defaultColWidth="9.140625" defaultRowHeight="15"/>
  <cols>
    <col min="2" max="2" width="48.7109375" style="0" customWidth="1"/>
    <col min="15" max="16" width="7.7109375" style="0" customWidth="1"/>
    <col min="29" max="30" width="7.7109375" style="0" customWidth="1"/>
    <col min="43" max="44" width="7.7109375" style="0" customWidth="1"/>
    <col min="57" max="58" width="7.7109375" style="0" customWidth="1"/>
    <col min="71" max="72" width="7.7109375" style="0" customWidth="1"/>
    <col min="85" max="86" width="7.7109375" style="0" customWidth="1"/>
    <col min="99" max="100" width="7.7109375" style="0" customWidth="1"/>
    <col min="113" max="114" width="7.7109375" style="0" customWidth="1"/>
    <col min="127" max="128" width="7.7109375" style="0" customWidth="1"/>
    <col min="139" max="139" width="18.140625" style="0" customWidth="1"/>
  </cols>
  <sheetData>
    <row r="1" spans="6:139" ht="36" customHeight="1">
      <c r="F1" s="89" t="s">
        <v>34</v>
      </c>
      <c r="EI1" t="s">
        <v>40</v>
      </c>
    </row>
    <row r="2" spans="1:138" ht="72.75" customHeight="1" thickBot="1">
      <c r="A2" s="117" t="s">
        <v>0</v>
      </c>
      <c r="B2" s="117" t="s">
        <v>1</v>
      </c>
      <c r="C2" s="97" t="s">
        <v>3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175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175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175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175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175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175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175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175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9"/>
      <c r="DV2" s="21"/>
      <c r="DW2" s="21"/>
      <c r="DX2" s="59"/>
      <c r="DY2" s="90" t="s">
        <v>13</v>
      </c>
      <c r="DZ2" s="91"/>
      <c r="EA2" s="91"/>
      <c r="EB2" s="92"/>
      <c r="EC2" s="90" t="s">
        <v>16</v>
      </c>
      <c r="ED2" s="91"/>
      <c r="EE2" s="91"/>
      <c r="EF2" s="91"/>
      <c r="EG2" s="91"/>
      <c r="EH2" s="92"/>
    </row>
    <row r="3" spans="1:140" ht="95.25" customHeight="1" thickBot="1">
      <c r="A3" s="118"/>
      <c r="B3" s="118"/>
      <c r="C3" s="121" t="s">
        <v>4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76" t="s">
        <v>29</v>
      </c>
      <c r="O3" s="177" t="s">
        <v>27</v>
      </c>
      <c r="P3" s="180" t="s">
        <v>31</v>
      </c>
      <c r="Q3" s="131" t="s">
        <v>6</v>
      </c>
      <c r="R3" s="131"/>
      <c r="S3" s="131"/>
      <c r="T3" s="131"/>
      <c r="U3" s="131"/>
      <c r="V3" s="131"/>
      <c r="W3" s="131"/>
      <c r="X3" s="131"/>
      <c r="Y3" s="131"/>
      <c r="Z3" s="131"/>
      <c r="AA3" s="132"/>
      <c r="AB3" s="176" t="s">
        <v>29</v>
      </c>
      <c r="AC3" s="177" t="s">
        <v>27</v>
      </c>
      <c r="AD3" s="180" t="s">
        <v>31</v>
      </c>
      <c r="AE3" s="137" t="s">
        <v>5</v>
      </c>
      <c r="AF3" s="137"/>
      <c r="AG3" s="137"/>
      <c r="AH3" s="137"/>
      <c r="AI3" s="137"/>
      <c r="AJ3" s="137"/>
      <c r="AK3" s="137"/>
      <c r="AL3" s="137"/>
      <c r="AM3" s="137"/>
      <c r="AN3" s="137"/>
      <c r="AO3" s="138"/>
      <c r="AP3" s="176" t="s">
        <v>29</v>
      </c>
      <c r="AQ3" s="177" t="s">
        <v>27</v>
      </c>
      <c r="AR3" s="180" t="s">
        <v>31</v>
      </c>
      <c r="AS3" s="144" t="s">
        <v>7</v>
      </c>
      <c r="AT3" s="144"/>
      <c r="AU3" s="144"/>
      <c r="AV3" s="144"/>
      <c r="AW3" s="144"/>
      <c r="AX3" s="144"/>
      <c r="AY3" s="144"/>
      <c r="AZ3" s="144"/>
      <c r="BA3" s="144"/>
      <c r="BB3" s="144"/>
      <c r="BC3" s="145"/>
      <c r="BD3" s="176" t="s">
        <v>29</v>
      </c>
      <c r="BE3" s="177" t="s">
        <v>27</v>
      </c>
      <c r="BF3" s="180" t="s">
        <v>31</v>
      </c>
      <c r="BG3" s="151" t="s">
        <v>8</v>
      </c>
      <c r="BH3" s="151"/>
      <c r="BI3" s="151"/>
      <c r="BJ3" s="151"/>
      <c r="BK3" s="151"/>
      <c r="BL3" s="151"/>
      <c r="BM3" s="151"/>
      <c r="BN3" s="151"/>
      <c r="BO3" s="151"/>
      <c r="BP3" s="151"/>
      <c r="BQ3" s="152"/>
      <c r="BR3" s="176" t="s">
        <v>29</v>
      </c>
      <c r="BS3" s="177" t="s">
        <v>27</v>
      </c>
      <c r="BT3" s="180" t="s">
        <v>31</v>
      </c>
      <c r="BU3" s="154" t="s">
        <v>9</v>
      </c>
      <c r="BV3" s="154"/>
      <c r="BW3" s="154"/>
      <c r="BX3" s="154"/>
      <c r="BY3" s="154"/>
      <c r="BZ3" s="154"/>
      <c r="CA3" s="154"/>
      <c r="CB3" s="154"/>
      <c r="CC3" s="154"/>
      <c r="CD3" s="154"/>
      <c r="CE3" s="155"/>
      <c r="CF3" s="176" t="s">
        <v>29</v>
      </c>
      <c r="CG3" s="177" t="s">
        <v>27</v>
      </c>
      <c r="CH3" s="180" t="s">
        <v>31</v>
      </c>
      <c r="CI3" s="147" t="s">
        <v>10</v>
      </c>
      <c r="CJ3" s="147"/>
      <c r="CK3" s="147"/>
      <c r="CL3" s="147"/>
      <c r="CM3" s="147"/>
      <c r="CN3" s="147"/>
      <c r="CO3" s="147"/>
      <c r="CP3" s="147"/>
      <c r="CQ3" s="147"/>
      <c r="CR3" s="147"/>
      <c r="CS3" s="148"/>
      <c r="CT3" s="176" t="s">
        <v>29</v>
      </c>
      <c r="CU3" s="177" t="s">
        <v>27</v>
      </c>
      <c r="CV3" s="180" t="s">
        <v>31</v>
      </c>
      <c r="CW3" s="128" t="s">
        <v>11</v>
      </c>
      <c r="CX3" s="128"/>
      <c r="CY3" s="128"/>
      <c r="CZ3" s="128"/>
      <c r="DA3" s="128"/>
      <c r="DB3" s="128"/>
      <c r="DC3" s="128"/>
      <c r="DD3" s="128"/>
      <c r="DE3" s="128"/>
      <c r="DF3" s="128"/>
      <c r="DG3" s="129"/>
      <c r="DH3" s="176" t="s">
        <v>29</v>
      </c>
      <c r="DI3" s="177" t="s">
        <v>27</v>
      </c>
      <c r="DJ3" s="180" t="s">
        <v>31</v>
      </c>
      <c r="DK3" s="166" t="s">
        <v>12</v>
      </c>
      <c r="DL3" s="166"/>
      <c r="DM3" s="166"/>
      <c r="DN3" s="166"/>
      <c r="DO3" s="166"/>
      <c r="DP3" s="166"/>
      <c r="DQ3" s="166"/>
      <c r="DR3" s="166"/>
      <c r="DS3" s="166"/>
      <c r="DT3" s="166"/>
      <c r="DU3" s="167"/>
      <c r="DV3" s="176" t="s">
        <v>29</v>
      </c>
      <c r="DW3" s="177" t="s">
        <v>27</v>
      </c>
      <c r="DX3" s="180" t="s">
        <v>31</v>
      </c>
      <c r="DY3" s="186" t="s">
        <v>14</v>
      </c>
      <c r="DZ3" s="114"/>
      <c r="EA3" s="115" t="s">
        <v>15</v>
      </c>
      <c r="EB3" s="116"/>
      <c r="EC3" s="173" t="s">
        <v>17</v>
      </c>
      <c r="ED3" s="174"/>
      <c r="EE3" s="93" t="s">
        <v>18</v>
      </c>
      <c r="EF3" s="94"/>
      <c r="EG3" s="95" t="s">
        <v>19</v>
      </c>
      <c r="EH3" s="96"/>
      <c r="EI3" s="168" t="s">
        <v>23</v>
      </c>
      <c r="EJ3" s="187" t="s">
        <v>28</v>
      </c>
    </row>
    <row r="4" spans="1:140" ht="16.5" thickBot="1">
      <c r="A4" s="119"/>
      <c r="B4" s="119"/>
      <c r="C4" s="3">
        <v>0</v>
      </c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176"/>
      <c r="O4" s="177"/>
      <c r="P4" s="181"/>
      <c r="Q4" s="41">
        <v>0</v>
      </c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  <c r="X4" s="5">
        <v>7</v>
      </c>
      <c r="Y4" s="5">
        <v>8</v>
      </c>
      <c r="Z4" s="5">
        <v>9</v>
      </c>
      <c r="AA4" s="5">
        <v>10</v>
      </c>
      <c r="AB4" s="176"/>
      <c r="AC4" s="177"/>
      <c r="AD4" s="181"/>
      <c r="AE4" s="23">
        <v>0</v>
      </c>
      <c r="AF4" s="4">
        <v>1</v>
      </c>
      <c r="AG4" s="4">
        <v>2</v>
      </c>
      <c r="AH4" s="4">
        <v>3</v>
      </c>
      <c r="AI4" s="4">
        <v>4</v>
      </c>
      <c r="AJ4" s="4">
        <v>5</v>
      </c>
      <c r="AK4" s="4">
        <v>6</v>
      </c>
      <c r="AL4" s="4">
        <v>7</v>
      </c>
      <c r="AM4" s="4">
        <v>8</v>
      </c>
      <c r="AN4" s="4">
        <v>9</v>
      </c>
      <c r="AO4" s="4">
        <v>10</v>
      </c>
      <c r="AP4" s="176"/>
      <c r="AQ4" s="177"/>
      <c r="AR4" s="181"/>
      <c r="AS4" s="65">
        <v>0</v>
      </c>
      <c r="AT4" s="9">
        <v>1</v>
      </c>
      <c r="AU4" s="9">
        <v>2</v>
      </c>
      <c r="AV4" s="9">
        <v>3</v>
      </c>
      <c r="AW4" s="9">
        <v>4</v>
      </c>
      <c r="AX4" s="9">
        <v>5</v>
      </c>
      <c r="AY4" s="9">
        <v>6</v>
      </c>
      <c r="AZ4" s="9">
        <v>7</v>
      </c>
      <c r="BA4" s="9">
        <v>8</v>
      </c>
      <c r="BB4" s="9">
        <v>9</v>
      </c>
      <c r="BC4" s="10">
        <v>10</v>
      </c>
      <c r="BD4" s="176"/>
      <c r="BE4" s="177"/>
      <c r="BF4" s="181"/>
      <c r="BG4" s="57">
        <v>0</v>
      </c>
      <c r="BH4" s="6">
        <v>1</v>
      </c>
      <c r="BI4" s="6">
        <v>2</v>
      </c>
      <c r="BJ4" s="6">
        <v>3</v>
      </c>
      <c r="BK4" s="6">
        <v>4</v>
      </c>
      <c r="BL4" s="6">
        <v>5</v>
      </c>
      <c r="BM4" s="6">
        <v>6</v>
      </c>
      <c r="BN4" s="6">
        <v>7</v>
      </c>
      <c r="BO4" s="6">
        <v>8</v>
      </c>
      <c r="BP4" s="6">
        <v>9</v>
      </c>
      <c r="BQ4" s="6">
        <v>10</v>
      </c>
      <c r="BR4" s="176"/>
      <c r="BS4" s="177"/>
      <c r="BT4" s="181"/>
      <c r="BU4" s="58">
        <v>0</v>
      </c>
      <c r="BV4" s="11">
        <v>1</v>
      </c>
      <c r="BW4" s="11">
        <v>2</v>
      </c>
      <c r="BX4" s="11">
        <v>3</v>
      </c>
      <c r="BY4" s="11">
        <v>4</v>
      </c>
      <c r="BZ4" s="11">
        <v>5</v>
      </c>
      <c r="CA4" s="11">
        <v>6</v>
      </c>
      <c r="CB4" s="11">
        <v>7</v>
      </c>
      <c r="CC4" s="11">
        <v>8</v>
      </c>
      <c r="CD4" s="11">
        <v>9</v>
      </c>
      <c r="CE4" s="11">
        <v>10</v>
      </c>
      <c r="CF4" s="176"/>
      <c r="CG4" s="177"/>
      <c r="CH4" s="181"/>
      <c r="CI4" s="56">
        <v>0</v>
      </c>
      <c r="CJ4" s="20">
        <v>1</v>
      </c>
      <c r="CK4" s="20">
        <v>2</v>
      </c>
      <c r="CL4" s="20">
        <v>3</v>
      </c>
      <c r="CM4" s="20">
        <v>4</v>
      </c>
      <c r="CN4" s="20">
        <v>5</v>
      </c>
      <c r="CO4" s="20">
        <v>6</v>
      </c>
      <c r="CP4" s="20">
        <v>7</v>
      </c>
      <c r="CQ4" s="20">
        <v>8</v>
      </c>
      <c r="CR4" s="20">
        <v>9</v>
      </c>
      <c r="CS4" s="20">
        <v>10</v>
      </c>
      <c r="CT4" s="176"/>
      <c r="CU4" s="177"/>
      <c r="CV4" s="181"/>
      <c r="CW4" s="42">
        <v>0</v>
      </c>
      <c r="CX4" s="7">
        <v>1</v>
      </c>
      <c r="CY4" s="7">
        <v>2</v>
      </c>
      <c r="CZ4" s="7">
        <v>3</v>
      </c>
      <c r="DA4" s="7">
        <v>4</v>
      </c>
      <c r="DB4" s="7">
        <v>5</v>
      </c>
      <c r="DC4" s="7">
        <v>6</v>
      </c>
      <c r="DD4" s="7">
        <v>7</v>
      </c>
      <c r="DE4" s="7">
        <v>8</v>
      </c>
      <c r="DF4" s="7">
        <v>9</v>
      </c>
      <c r="DG4" s="7">
        <v>10</v>
      </c>
      <c r="DH4" s="176"/>
      <c r="DI4" s="177"/>
      <c r="DJ4" s="181"/>
      <c r="DK4" s="43">
        <v>0</v>
      </c>
      <c r="DL4" s="8">
        <v>1</v>
      </c>
      <c r="DM4" s="8">
        <v>2</v>
      </c>
      <c r="DN4" s="8">
        <v>3</v>
      </c>
      <c r="DO4" s="8">
        <v>4</v>
      </c>
      <c r="DP4" s="8">
        <v>5</v>
      </c>
      <c r="DQ4" s="8">
        <v>6</v>
      </c>
      <c r="DR4" s="8">
        <v>7</v>
      </c>
      <c r="DS4" s="8">
        <v>8</v>
      </c>
      <c r="DT4" s="8">
        <v>9</v>
      </c>
      <c r="DU4" s="15">
        <v>10</v>
      </c>
      <c r="DV4" s="176"/>
      <c r="DW4" s="177"/>
      <c r="DX4" s="181"/>
      <c r="DY4" s="66" t="s">
        <v>20</v>
      </c>
      <c r="DZ4" s="14" t="s">
        <v>21</v>
      </c>
      <c r="EA4" s="17" t="s">
        <v>20</v>
      </c>
      <c r="EB4" s="17" t="s">
        <v>21</v>
      </c>
      <c r="EC4" s="12" t="s">
        <v>20</v>
      </c>
      <c r="ED4" s="12" t="s">
        <v>21</v>
      </c>
      <c r="EE4" s="13" t="s">
        <v>20</v>
      </c>
      <c r="EF4" s="13" t="s">
        <v>21</v>
      </c>
      <c r="EG4" s="18" t="s">
        <v>20</v>
      </c>
      <c r="EH4" s="18" t="s">
        <v>21</v>
      </c>
      <c r="EI4" s="169"/>
      <c r="EJ4" s="187"/>
    </row>
    <row r="5" spans="1:140" s="83" customFormat="1" ht="19.5" thickBot="1">
      <c r="A5" s="72" t="s">
        <v>2</v>
      </c>
      <c r="B5" s="73" t="s">
        <v>33</v>
      </c>
      <c r="C5" s="74"/>
      <c r="D5" s="74"/>
      <c r="E5" s="74"/>
      <c r="F5" s="74"/>
      <c r="G5" s="74"/>
      <c r="H5" s="74"/>
      <c r="I5" s="74"/>
      <c r="J5" s="74">
        <v>3</v>
      </c>
      <c r="K5" s="74">
        <v>32</v>
      </c>
      <c r="L5" s="74">
        <v>16</v>
      </c>
      <c r="M5" s="84"/>
      <c r="N5" s="76">
        <f>D5+E5*2+F5*3+G5*4+H5*5+I5*6+J5*7+K5*8+L5*9+M5*10</f>
        <v>421</v>
      </c>
      <c r="O5" s="77">
        <f>N5*100/(EI5*10)</f>
        <v>82.54901960784314</v>
      </c>
      <c r="P5" s="80">
        <f>O5/10</f>
        <v>8.254901960784313</v>
      </c>
      <c r="Q5" s="79"/>
      <c r="R5" s="74"/>
      <c r="S5" s="74"/>
      <c r="T5" s="74"/>
      <c r="U5" s="74"/>
      <c r="V5" s="74"/>
      <c r="W5" s="74"/>
      <c r="X5" s="74"/>
      <c r="Y5" s="74"/>
      <c r="Z5" s="74"/>
      <c r="AA5" s="74">
        <v>51</v>
      </c>
      <c r="AB5" s="76">
        <f>R5+S5*2+T5*3+U5*4+V5*5+W5*6+X5*7+Y5*8+Z5*9+AA5*10</f>
        <v>510</v>
      </c>
      <c r="AC5" s="77">
        <f>AB5*100/(EI5*10)</f>
        <v>100</v>
      </c>
      <c r="AD5" s="80">
        <f>AC5/10</f>
        <v>10</v>
      </c>
      <c r="AE5" s="79"/>
      <c r="AF5" s="74"/>
      <c r="AG5" s="74"/>
      <c r="AH5" s="74"/>
      <c r="AI5" s="74"/>
      <c r="AJ5" s="74"/>
      <c r="AK5" s="74"/>
      <c r="AL5" s="74"/>
      <c r="AM5" s="74">
        <v>1</v>
      </c>
      <c r="AN5" s="74">
        <v>3</v>
      </c>
      <c r="AO5" s="74">
        <v>47</v>
      </c>
      <c r="AP5" s="76">
        <f>AF5+AG5*2+AH5*3+AI5*4+AJ5*5+AK5*6+AL5*7+AM5*8+AN5*9+AO5*10</f>
        <v>505</v>
      </c>
      <c r="AQ5" s="77">
        <f>AP5*100/(EI5*10)</f>
        <v>99.01960784313725</v>
      </c>
      <c r="AR5" s="80">
        <f>AQ5/10</f>
        <v>9.901960784313726</v>
      </c>
      <c r="AS5" s="79"/>
      <c r="AT5" s="74"/>
      <c r="AU5" s="74"/>
      <c r="AV5" s="74">
        <v>1</v>
      </c>
      <c r="AW5" s="74"/>
      <c r="AX5" s="74">
        <v>8</v>
      </c>
      <c r="AY5" s="74">
        <v>4</v>
      </c>
      <c r="AZ5" s="74">
        <v>5</v>
      </c>
      <c r="BA5" s="74">
        <v>26</v>
      </c>
      <c r="BB5" s="74">
        <v>7</v>
      </c>
      <c r="BC5" s="74">
        <v>1</v>
      </c>
      <c r="BD5" s="76">
        <f>AT5+AU5*2+AV5*3+AW5*4+AX5*5+AY5*6+AZ5*7+BA5*8+BB5*9+BC5*10</f>
        <v>383</v>
      </c>
      <c r="BE5" s="77">
        <f>BD5*100/(EI5*10)</f>
        <v>75.09803921568627</v>
      </c>
      <c r="BF5" s="80">
        <f>BE5/10</f>
        <v>7.509803921568627</v>
      </c>
      <c r="BG5" s="79"/>
      <c r="BH5" s="74"/>
      <c r="BI5" s="74"/>
      <c r="BJ5" s="74"/>
      <c r="BK5" s="74"/>
      <c r="BL5" s="74"/>
      <c r="BM5" s="74"/>
      <c r="BN5" s="74"/>
      <c r="BO5" s="74">
        <v>12</v>
      </c>
      <c r="BP5" s="74">
        <v>34</v>
      </c>
      <c r="BQ5" s="74">
        <v>5</v>
      </c>
      <c r="BR5" s="76">
        <f>BH5+BI5*2+BJ5*3+BK5*4+BL5*5+BM5*6+BN5*7+BO5*8+BP5*9+BQ5*10</f>
        <v>452</v>
      </c>
      <c r="BS5" s="77">
        <f>BR5*100/(EI5*10)</f>
        <v>88.62745098039215</v>
      </c>
      <c r="BT5" s="80">
        <f>BS5/10</f>
        <v>8.862745098039216</v>
      </c>
      <c r="BU5" s="79"/>
      <c r="BV5" s="74"/>
      <c r="BW5" s="74"/>
      <c r="BX5" s="74"/>
      <c r="BY5" s="74"/>
      <c r="BZ5" s="74"/>
      <c r="CA5" s="74"/>
      <c r="CB5" s="74"/>
      <c r="CC5" s="74"/>
      <c r="CD5" s="74">
        <v>3</v>
      </c>
      <c r="CE5" s="74">
        <v>48</v>
      </c>
      <c r="CF5" s="76">
        <f>BV5+BW5*2+BX5*3+BY5*4+BZ5*5+CA5*6+CB5*7+CC5*8+CD5*9+CE5*10</f>
        <v>507</v>
      </c>
      <c r="CG5" s="77">
        <f>CF5*100/(EI5*10)</f>
        <v>99.41176470588235</v>
      </c>
      <c r="CH5" s="80">
        <f>CG5/10</f>
        <v>9.941176470588236</v>
      </c>
      <c r="CI5" s="79"/>
      <c r="CJ5" s="74"/>
      <c r="CK5" s="74"/>
      <c r="CL5" s="74"/>
      <c r="CM5" s="74"/>
      <c r="CN5" s="74"/>
      <c r="CO5" s="74"/>
      <c r="CP5" s="74">
        <v>2</v>
      </c>
      <c r="CQ5" s="74">
        <v>31</v>
      </c>
      <c r="CR5" s="74">
        <v>17</v>
      </c>
      <c r="CS5" s="74">
        <v>1</v>
      </c>
      <c r="CT5" s="76">
        <f>CJ5+CK5*2+CL5*3+CM5*4+CN5*5+CO5*6+CP5*7+CQ5*8+CR5*9+CS5*10</f>
        <v>425</v>
      </c>
      <c r="CU5" s="77">
        <f>CT5*100/(EI5*10)</f>
        <v>83.33333333333333</v>
      </c>
      <c r="CV5" s="80">
        <f>CU5/10</f>
        <v>8.333333333333332</v>
      </c>
      <c r="CW5" s="79"/>
      <c r="CX5" s="74"/>
      <c r="CY5" s="74"/>
      <c r="CZ5" s="74"/>
      <c r="DA5" s="74"/>
      <c r="DB5" s="74">
        <v>2</v>
      </c>
      <c r="DC5" s="74">
        <v>3</v>
      </c>
      <c r="DD5" s="74">
        <v>6</v>
      </c>
      <c r="DE5" s="74">
        <v>9</v>
      </c>
      <c r="DF5" s="74">
        <v>9</v>
      </c>
      <c r="DG5" s="74">
        <v>16</v>
      </c>
      <c r="DH5" s="76">
        <f>CX5+CY5*2+CZ5*3+DA5*4+DB5*5+DC5*6+DD5*7+DE5*8+DF5*9+DG5*10</f>
        <v>383</v>
      </c>
      <c r="DI5" s="77">
        <f>DH5*100/(EI5*10)</f>
        <v>75.09803921568627</v>
      </c>
      <c r="DJ5" s="80">
        <f>DI5/10</f>
        <v>7.509803921568627</v>
      </c>
      <c r="DK5" s="79"/>
      <c r="DL5" s="74"/>
      <c r="DM5" s="74">
        <v>1</v>
      </c>
      <c r="DN5" s="74"/>
      <c r="DO5" s="74"/>
      <c r="DP5" s="74"/>
      <c r="DQ5" s="74"/>
      <c r="DR5" s="74"/>
      <c r="DS5" s="74">
        <v>16</v>
      </c>
      <c r="DT5" s="74">
        <v>23</v>
      </c>
      <c r="DU5" s="72">
        <v>12</v>
      </c>
      <c r="DV5" s="76">
        <f>DL5+DM5*2+DN5*3+DO5*4+DP5*5+DQ5*6+DR5*7+DS5*8+DT5*9+DU5*10</f>
        <v>457</v>
      </c>
      <c r="DW5" s="77">
        <f>DV5*100/(EI5*10)</f>
        <v>89.6078431372549</v>
      </c>
      <c r="DX5" s="80">
        <f>DW5/10</f>
        <v>8.96078431372549</v>
      </c>
      <c r="DY5" s="81">
        <v>51</v>
      </c>
      <c r="DZ5" s="72"/>
      <c r="EA5" s="72">
        <v>51</v>
      </c>
      <c r="EB5" s="72">
        <v>0</v>
      </c>
      <c r="EC5" s="72">
        <v>51</v>
      </c>
      <c r="ED5" s="72"/>
      <c r="EE5" s="72">
        <v>51</v>
      </c>
      <c r="EF5" s="72">
        <v>0</v>
      </c>
      <c r="EG5" s="72">
        <v>51</v>
      </c>
      <c r="EH5" s="72"/>
      <c r="EI5" s="85">
        <v>51</v>
      </c>
      <c r="EJ5" s="82">
        <f>100*(SUM(N5,AB5,AP5,BD5,BR5,CF5,CT5,DH5,DV5,DY5,EA5,EC5,EE5,EG5))/(10*EI5*10)</f>
        <v>84.27450980392157</v>
      </c>
    </row>
    <row r="6" spans="1:140" ht="16.5" thickBot="1">
      <c r="A6" s="182" t="s">
        <v>22</v>
      </c>
      <c r="B6" s="18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44"/>
      <c r="O6" s="60">
        <f>100*(SUM(N5:N5))/(SUM(EI5:EI5)*10)</f>
        <v>82.54901960784314</v>
      </c>
      <c r="P6" s="68"/>
      <c r="Q6" s="67"/>
      <c r="R6" s="53"/>
      <c r="S6" s="53"/>
      <c r="T6" s="53"/>
      <c r="U6" s="53"/>
      <c r="V6" s="53"/>
      <c r="W6" s="53"/>
      <c r="X6" s="53"/>
      <c r="Y6" s="53"/>
      <c r="Z6" s="53"/>
      <c r="AA6" s="53"/>
      <c r="AB6" s="44"/>
      <c r="AC6" s="69">
        <f>100*(SUM(AB5:AB5))/(SUM(EI5:EI5)*10)</f>
        <v>100</v>
      </c>
      <c r="AD6" s="70"/>
      <c r="AE6" s="67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44"/>
      <c r="AQ6" s="69">
        <f>100*(SUM(AP5:AP5))/(SUM(EI5:EI5)*10)</f>
        <v>99.01960784313725</v>
      </c>
      <c r="AR6" s="70"/>
      <c r="AS6" s="67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44"/>
      <c r="BE6" s="69">
        <f>100*(SUM(BD5:BD5))/(SUM(EI5:EI5)*10)</f>
        <v>75.09803921568627</v>
      </c>
      <c r="BF6" s="70"/>
      <c r="BG6" s="67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44"/>
      <c r="BS6" s="69">
        <f>100*(SUM(BR5:BR5))/(SUM(EI5:EI5)*10)</f>
        <v>88.62745098039215</v>
      </c>
      <c r="BT6" s="70"/>
      <c r="BU6" s="67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44"/>
      <c r="CG6" s="69">
        <f>100*(SUM(CF5:CF5))/(SUM(EI5:EI5)*10)</f>
        <v>99.41176470588235</v>
      </c>
      <c r="CH6" s="70"/>
      <c r="CI6" s="67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44"/>
      <c r="CU6" s="69">
        <f>100*(SUM(CT5:CT5))/(SUM(EI5:EI5)*10)</f>
        <v>83.33333333333333</v>
      </c>
      <c r="CV6" s="70"/>
      <c r="CW6" s="67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44"/>
      <c r="DI6" s="69">
        <f>100*(SUM(DH5:DH5))/(SUM(EI5:EI5)*10)</f>
        <v>75.09803921568627</v>
      </c>
      <c r="DJ6" s="71"/>
      <c r="DK6" s="67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44"/>
      <c r="DW6" s="69">
        <f>100*(SUM(DV5:DV5))/(SUM(EI5:EI5)*10)</f>
        <v>89.6078431372549</v>
      </c>
      <c r="DX6" s="70"/>
      <c r="DY6" s="67"/>
      <c r="DZ6" s="53"/>
      <c r="EA6" s="53"/>
      <c r="EB6" s="53"/>
      <c r="EC6" s="53"/>
      <c r="ED6" s="53"/>
      <c r="EE6" s="53"/>
      <c r="EF6" s="53"/>
      <c r="EG6" s="53"/>
      <c r="EH6" s="53"/>
      <c r="EI6" s="34">
        <f>SUM(EI5:EI5)</f>
        <v>51</v>
      </c>
      <c r="EJ6" s="46">
        <f>100*(SUM(N5:N5,AB5:AB5,AP5:AP5,BD5:BD5,BR5:BR5,CF5,CT5:CT5,DH5:DH5,DV5:DV5,DY5:DY5,EA5:EA5,EC5:EC5,EE5:EE5,EG5:EG5))/(105*EI6)</f>
        <v>80.26143790849673</v>
      </c>
    </row>
    <row r="7" spans="85:127" ht="15">
      <c r="CG7" t="s">
        <v>30</v>
      </c>
      <c r="CU7" t="s">
        <v>30</v>
      </c>
      <c r="DI7" t="s">
        <v>30</v>
      </c>
      <c r="DW7" t="s">
        <v>30</v>
      </c>
    </row>
  </sheetData>
  <sheetProtection/>
  <mergeCells count="49">
    <mergeCell ref="EE3:EF3"/>
    <mergeCell ref="EG3:EH3"/>
    <mergeCell ref="AP3:AP4"/>
    <mergeCell ref="AQ3:AQ4"/>
    <mergeCell ref="P3:P4"/>
    <mergeCell ref="EI3:EI4"/>
    <mergeCell ref="EC2:EH2"/>
    <mergeCell ref="BU3:CE3"/>
    <mergeCell ref="CI3:CS3"/>
    <mergeCell ref="CV3:CV4"/>
    <mergeCell ref="DJ3:DJ4"/>
    <mergeCell ref="DX3:DX4"/>
    <mergeCell ref="Q3:AA3"/>
    <mergeCell ref="AE3:AO3"/>
    <mergeCell ref="AD3:AD4"/>
    <mergeCell ref="A6:B6"/>
    <mergeCell ref="EJ3:EJ4"/>
    <mergeCell ref="DY2:EB2"/>
    <mergeCell ref="N3:N4"/>
    <mergeCell ref="O3:O4"/>
    <mergeCell ref="AB3:AB4"/>
    <mergeCell ref="AC3:AC4"/>
    <mergeCell ref="A2:A4"/>
    <mergeCell ref="B2:B4"/>
    <mergeCell ref="C2:DU2"/>
    <mergeCell ref="CU3:CU4"/>
    <mergeCell ref="DH3:DH4"/>
    <mergeCell ref="DI3:DI4"/>
    <mergeCell ref="CW3:DG3"/>
    <mergeCell ref="DK3:DU3"/>
    <mergeCell ref="BD3:BD4"/>
    <mergeCell ref="C3:M3"/>
    <mergeCell ref="CG3:CG4"/>
    <mergeCell ref="DY3:DZ3"/>
    <mergeCell ref="DV3:DV4"/>
    <mergeCell ref="DW3:DW4"/>
    <mergeCell ref="EA3:EB3"/>
    <mergeCell ref="BG3:BQ3"/>
    <mergeCell ref="CT3:CT4"/>
    <mergeCell ref="BE3:BE4"/>
    <mergeCell ref="EC3:ED3"/>
    <mergeCell ref="AR3:AR4"/>
    <mergeCell ref="BF3:BF4"/>
    <mergeCell ref="BT3:BT4"/>
    <mergeCell ref="BR3:BR4"/>
    <mergeCell ref="BS3:BS4"/>
    <mergeCell ref="CH3:CH4"/>
    <mergeCell ref="AS3:BC3"/>
    <mergeCell ref="CF3:CF4"/>
  </mergeCells>
  <printOptions/>
  <pageMargins left="0.7" right="0.7" top="0.75" bottom="0.75" header="0.3" footer="0.3"/>
  <pageSetup horizontalDpi="180" verticalDpi="180" orientation="portrait" paperSize="9" scale="35" r:id="rId1"/>
  <colBreaks count="8" manualBreakCount="8">
    <brk id="16" max="65535" man="1"/>
    <brk id="30" max="65535" man="1"/>
    <brk id="44" max="65535" man="1"/>
    <brk id="58" max="65535" man="1"/>
    <brk id="72" max="65535" man="1"/>
    <brk id="86" max="65535" man="1"/>
    <brk id="100" max="65535" man="1"/>
    <brk id="1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J7"/>
  <sheetViews>
    <sheetView tabSelected="1" view="pageBreakPreview" zoomScale="60" zoomScaleNormal="70" zoomScalePageLayoutView="0" workbookViewId="0" topLeftCell="DC1">
      <selection activeCell="EJ7" sqref="EJ7"/>
    </sheetView>
  </sheetViews>
  <sheetFormatPr defaultColWidth="9.140625" defaultRowHeight="15"/>
  <cols>
    <col min="2" max="2" width="48.7109375" style="0" customWidth="1"/>
    <col min="10" max="10" width="10.140625" style="0" bestFit="1" customWidth="1"/>
    <col min="15" max="16" width="7.7109375" style="0" customWidth="1"/>
    <col min="29" max="30" width="7.7109375" style="0" customWidth="1"/>
    <col min="43" max="44" width="7.7109375" style="0" customWidth="1"/>
    <col min="57" max="58" width="7.7109375" style="0" customWidth="1"/>
    <col min="71" max="72" width="7.7109375" style="0" customWidth="1"/>
    <col min="85" max="86" width="7.7109375" style="0" customWidth="1"/>
    <col min="99" max="100" width="7.7109375" style="0" customWidth="1"/>
    <col min="113" max="114" width="7.7109375" style="0" customWidth="1"/>
    <col min="127" max="128" width="7.7109375" style="0" customWidth="1"/>
    <col min="139" max="139" width="18.140625" style="0" customWidth="1"/>
  </cols>
  <sheetData>
    <row r="1" ht="41.25" customHeight="1">
      <c r="E1" s="89" t="s">
        <v>37</v>
      </c>
    </row>
    <row r="2" spans="1:138" ht="72.75" customHeight="1" thickBot="1">
      <c r="A2" s="117" t="s">
        <v>0</v>
      </c>
      <c r="B2" s="117" t="s">
        <v>1</v>
      </c>
      <c r="C2" s="97" t="s">
        <v>3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175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175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175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175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175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175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175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175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9"/>
      <c r="DV2" s="21"/>
      <c r="DW2" s="21"/>
      <c r="DX2" s="59"/>
      <c r="DY2" s="90" t="s">
        <v>13</v>
      </c>
      <c r="DZ2" s="91"/>
      <c r="EA2" s="91"/>
      <c r="EB2" s="92"/>
      <c r="EC2" s="90" t="s">
        <v>16</v>
      </c>
      <c r="ED2" s="91"/>
      <c r="EE2" s="91"/>
      <c r="EF2" s="91"/>
      <c r="EG2" s="91"/>
      <c r="EH2" s="92"/>
    </row>
    <row r="3" spans="1:140" ht="95.25" customHeight="1" thickBot="1">
      <c r="A3" s="118"/>
      <c r="B3" s="118"/>
      <c r="C3" s="121" t="s">
        <v>4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76" t="s">
        <v>29</v>
      </c>
      <c r="O3" s="177" t="s">
        <v>27</v>
      </c>
      <c r="P3" s="180" t="s">
        <v>31</v>
      </c>
      <c r="Q3" s="131" t="s">
        <v>6</v>
      </c>
      <c r="R3" s="131"/>
      <c r="S3" s="131"/>
      <c r="T3" s="131"/>
      <c r="U3" s="131"/>
      <c r="V3" s="131"/>
      <c r="W3" s="131"/>
      <c r="X3" s="131"/>
      <c r="Y3" s="131"/>
      <c r="Z3" s="131"/>
      <c r="AA3" s="132"/>
      <c r="AB3" s="176" t="s">
        <v>29</v>
      </c>
      <c r="AC3" s="177" t="s">
        <v>27</v>
      </c>
      <c r="AD3" s="180" t="s">
        <v>31</v>
      </c>
      <c r="AE3" s="137" t="s">
        <v>5</v>
      </c>
      <c r="AF3" s="137"/>
      <c r="AG3" s="137"/>
      <c r="AH3" s="137"/>
      <c r="AI3" s="137"/>
      <c r="AJ3" s="137"/>
      <c r="AK3" s="137"/>
      <c r="AL3" s="137"/>
      <c r="AM3" s="137"/>
      <c r="AN3" s="137"/>
      <c r="AO3" s="138"/>
      <c r="AP3" s="176" t="s">
        <v>29</v>
      </c>
      <c r="AQ3" s="177" t="s">
        <v>27</v>
      </c>
      <c r="AR3" s="180" t="s">
        <v>31</v>
      </c>
      <c r="AS3" s="144" t="s">
        <v>7</v>
      </c>
      <c r="AT3" s="144"/>
      <c r="AU3" s="144"/>
      <c r="AV3" s="144"/>
      <c r="AW3" s="144"/>
      <c r="AX3" s="144"/>
      <c r="AY3" s="144"/>
      <c r="AZ3" s="144"/>
      <c r="BA3" s="144"/>
      <c r="BB3" s="144"/>
      <c r="BC3" s="145"/>
      <c r="BD3" s="176" t="s">
        <v>29</v>
      </c>
      <c r="BE3" s="177" t="s">
        <v>27</v>
      </c>
      <c r="BF3" s="180" t="s">
        <v>31</v>
      </c>
      <c r="BG3" s="151" t="s">
        <v>8</v>
      </c>
      <c r="BH3" s="151"/>
      <c r="BI3" s="151"/>
      <c r="BJ3" s="151"/>
      <c r="BK3" s="151"/>
      <c r="BL3" s="151"/>
      <c r="BM3" s="151"/>
      <c r="BN3" s="151"/>
      <c r="BO3" s="151"/>
      <c r="BP3" s="151"/>
      <c r="BQ3" s="152"/>
      <c r="BR3" s="176" t="s">
        <v>29</v>
      </c>
      <c r="BS3" s="177" t="s">
        <v>27</v>
      </c>
      <c r="BT3" s="180" t="s">
        <v>31</v>
      </c>
      <c r="BU3" s="154" t="s">
        <v>9</v>
      </c>
      <c r="BV3" s="154"/>
      <c r="BW3" s="154"/>
      <c r="BX3" s="154"/>
      <c r="BY3" s="154"/>
      <c r="BZ3" s="154"/>
      <c r="CA3" s="154"/>
      <c r="CB3" s="154"/>
      <c r="CC3" s="154"/>
      <c r="CD3" s="154"/>
      <c r="CE3" s="155"/>
      <c r="CF3" s="176" t="s">
        <v>29</v>
      </c>
      <c r="CG3" s="177" t="s">
        <v>27</v>
      </c>
      <c r="CH3" s="180" t="s">
        <v>31</v>
      </c>
      <c r="CI3" s="147" t="s">
        <v>10</v>
      </c>
      <c r="CJ3" s="147"/>
      <c r="CK3" s="147"/>
      <c r="CL3" s="147"/>
      <c r="CM3" s="147"/>
      <c r="CN3" s="147"/>
      <c r="CO3" s="147"/>
      <c r="CP3" s="147"/>
      <c r="CQ3" s="147"/>
      <c r="CR3" s="147"/>
      <c r="CS3" s="148"/>
      <c r="CT3" s="176" t="s">
        <v>29</v>
      </c>
      <c r="CU3" s="177" t="s">
        <v>27</v>
      </c>
      <c r="CV3" s="180" t="s">
        <v>31</v>
      </c>
      <c r="CW3" s="128" t="s">
        <v>11</v>
      </c>
      <c r="CX3" s="128"/>
      <c r="CY3" s="128"/>
      <c r="CZ3" s="128"/>
      <c r="DA3" s="128"/>
      <c r="DB3" s="128"/>
      <c r="DC3" s="128"/>
      <c r="DD3" s="128"/>
      <c r="DE3" s="128"/>
      <c r="DF3" s="128"/>
      <c r="DG3" s="129"/>
      <c r="DH3" s="176" t="s">
        <v>29</v>
      </c>
      <c r="DI3" s="177" t="s">
        <v>27</v>
      </c>
      <c r="DJ3" s="180" t="s">
        <v>31</v>
      </c>
      <c r="DK3" s="166" t="s">
        <v>12</v>
      </c>
      <c r="DL3" s="166"/>
      <c r="DM3" s="166"/>
      <c r="DN3" s="166"/>
      <c r="DO3" s="166"/>
      <c r="DP3" s="166"/>
      <c r="DQ3" s="166"/>
      <c r="DR3" s="166"/>
      <c r="DS3" s="166"/>
      <c r="DT3" s="166"/>
      <c r="DU3" s="167"/>
      <c r="DV3" s="176" t="s">
        <v>29</v>
      </c>
      <c r="DW3" s="177" t="s">
        <v>27</v>
      </c>
      <c r="DX3" s="180" t="s">
        <v>31</v>
      </c>
      <c r="DY3" s="186" t="s">
        <v>14</v>
      </c>
      <c r="DZ3" s="114"/>
      <c r="EA3" s="115" t="s">
        <v>15</v>
      </c>
      <c r="EB3" s="116"/>
      <c r="EC3" s="173" t="s">
        <v>17</v>
      </c>
      <c r="ED3" s="174"/>
      <c r="EE3" s="93" t="s">
        <v>18</v>
      </c>
      <c r="EF3" s="94"/>
      <c r="EG3" s="95" t="s">
        <v>19</v>
      </c>
      <c r="EH3" s="96"/>
      <c r="EI3" s="168" t="s">
        <v>23</v>
      </c>
      <c r="EJ3" s="187" t="s">
        <v>28</v>
      </c>
    </row>
    <row r="4" spans="1:140" ht="16.5" thickBot="1">
      <c r="A4" s="119"/>
      <c r="B4" s="119"/>
      <c r="C4" s="3">
        <v>0</v>
      </c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176"/>
      <c r="O4" s="177"/>
      <c r="P4" s="181"/>
      <c r="Q4" s="41">
        <v>0</v>
      </c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  <c r="X4" s="5">
        <v>7</v>
      </c>
      <c r="Y4" s="5">
        <v>8</v>
      </c>
      <c r="Z4" s="5">
        <v>9</v>
      </c>
      <c r="AA4" s="5">
        <v>10</v>
      </c>
      <c r="AB4" s="176"/>
      <c r="AC4" s="177"/>
      <c r="AD4" s="181"/>
      <c r="AE4" s="23">
        <v>0</v>
      </c>
      <c r="AF4" s="4">
        <v>1</v>
      </c>
      <c r="AG4" s="4">
        <v>2</v>
      </c>
      <c r="AH4" s="4">
        <v>3</v>
      </c>
      <c r="AI4" s="4">
        <v>4</v>
      </c>
      <c r="AJ4" s="4">
        <v>5</v>
      </c>
      <c r="AK4" s="4">
        <v>6</v>
      </c>
      <c r="AL4" s="4">
        <v>7</v>
      </c>
      <c r="AM4" s="4">
        <v>8</v>
      </c>
      <c r="AN4" s="4">
        <v>9</v>
      </c>
      <c r="AO4" s="4">
        <v>10</v>
      </c>
      <c r="AP4" s="176"/>
      <c r="AQ4" s="177"/>
      <c r="AR4" s="181"/>
      <c r="AS4" s="65">
        <v>0</v>
      </c>
      <c r="AT4" s="9">
        <v>1</v>
      </c>
      <c r="AU4" s="9">
        <v>2</v>
      </c>
      <c r="AV4" s="9">
        <v>3</v>
      </c>
      <c r="AW4" s="9">
        <v>4</v>
      </c>
      <c r="AX4" s="9">
        <v>5</v>
      </c>
      <c r="AY4" s="9">
        <v>6</v>
      </c>
      <c r="AZ4" s="9">
        <v>7</v>
      </c>
      <c r="BA4" s="9">
        <v>8</v>
      </c>
      <c r="BB4" s="9">
        <v>9</v>
      </c>
      <c r="BC4" s="10">
        <v>10</v>
      </c>
      <c r="BD4" s="176"/>
      <c r="BE4" s="177"/>
      <c r="BF4" s="181"/>
      <c r="BG4" s="57">
        <v>0</v>
      </c>
      <c r="BH4" s="6">
        <v>1</v>
      </c>
      <c r="BI4" s="6">
        <v>2</v>
      </c>
      <c r="BJ4" s="6">
        <v>3</v>
      </c>
      <c r="BK4" s="6">
        <v>4</v>
      </c>
      <c r="BL4" s="6">
        <v>5</v>
      </c>
      <c r="BM4" s="6">
        <v>6</v>
      </c>
      <c r="BN4" s="6">
        <v>7</v>
      </c>
      <c r="BO4" s="6">
        <v>8</v>
      </c>
      <c r="BP4" s="6">
        <v>9</v>
      </c>
      <c r="BQ4" s="6">
        <v>10</v>
      </c>
      <c r="BR4" s="176"/>
      <c r="BS4" s="177"/>
      <c r="BT4" s="181"/>
      <c r="BU4" s="58">
        <v>0</v>
      </c>
      <c r="BV4" s="11">
        <v>1</v>
      </c>
      <c r="BW4" s="11">
        <v>2</v>
      </c>
      <c r="BX4" s="11">
        <v>3</v>
      </c>
      <c r="BY4" s="11">
        <v>4</v>
      </c>
      <c r="BZ4" s="11">
        <v>5</v>
      </c>
      <c r="CA4" s="11">
        <v>6</v>
      </c>
      <c r="CB4" s="11">
        <v>7</v>
      </c>
      <c r="CC4" s="11">
        <v>8</v>
      </c>
      <c r="CD4" s="11">
        <v>9</v>
      </c>
      <c r="CE4" s="11">
        <v>10</v>
      </c>
      <c r="CF4" s="176"/>
      <c r="CG4" s="177"/>
      <c r="CH4" s="181"/>
      <c r="CI4" s="56">
        <v>0</v>
      </c>
      <c r="CJ4" s="20">
        <v>1</v>
      </c>
      <c r="CK4" s="20">
        <v>2</v>
      </c>
      <c r="CL4" s="20">
        <v>3</v>
      </c>
      <c r="CM4" s="20">
        <v>4</v>
      </c>
      <c r="CN4" s="20">
        <v>5</v>
      </c>
      <c r="CO4" s="20">
        <v>6</v>
      </c>
      <c r="CP4" s="20">
        <v>7</v>
      </c>
      <c r="CQ4" s="20">
        <v>8</v>
      </c>
      <c r="CR4" s="20">
        <v>9</v>
      </c>
      <c r="CS4" s="20">
        <v>10</v>
      </c>
      <c r="CT4" s="176"/>
      <c r="CU4" s="177"/>
      <c r="CV4" s="181"/>
      <c r="CW4" s="42">
        <v>0</v>
      </c>
      <c r="CX4" s="7">
        <v>1</v>
      </c>
      <c r="CY4" s="7">
        <v>2</v>
      </c>
      <c r="CZ4" s="7">
        <v>3</v>
      </c>
      <c r="DA4" s="7">
        <v>4</v>
      </c>
      <c r="DB4" s="7">
        <v>5</v>
      </c>
      <c r="DC4" s="7">
        <v>6</v>
      </c>
      <c r="DD4" s="7">
        <v>7</v>
      </c>
      <c r="DE4" s="7">
        <v>8</v>
      </c>
      <c r="DF4" s="7">
        <v>9</v>
      </c>
      <c r="DG4" s="7">
        <v>10</v>
      </c>
      <c r="DH4" s="176"/>
      <c r="DI4" s="177"/>
      <c r="DJ4" s="181"/>
      <c r="DK4" s="43">
        <v>0</v>
      </c>
      <c r="DL4" s="8">
        <v>1</v>
      </c>
      <c r="DM4" s="8">
        <v>2</v>
      </c>
      <c r="DN4" s="8">
        <v>3</v>
      </c>
      <c r="DO4" s="8">
        <v>4</v>
      </c>
      <c r="DP4" s="8">
        <v>5</v>
      </c>
      <c r="DQ4" s="8">
        <v>6</v>
      </c>
      <c r="DR4" s="8">
        <v>7</v>
      </c>
      <c r="DS4" s="8">
        <v>8</v>
      </c>
      <c r="DT4" s="8">
        <v>9</v>
      </c>
      <c r="DU4" s="15">
        <v>10</v>
      </c>
      <c r="DV4" s="176"/>
      <c r="DW4" s="177"/>
      <c r="DX4" s="181"/>
      <c r="DY4" s="66" t="s">
        <v>20</v>
      </c>
      <c r="DZ4" s="14" t="s">
        <v>21</v>
      </c>
      <c r="EA4" s="17" t="s">
        <v>20</v>
      </c>
      <c r="EB4" s="17" t="s">
        <v>21</v>
      </c>
      <c r="EC4" s="12" t="s">
        <v>20</v>
      </c>
      <c r="ED4" s="12" t="s">
        <v>21</v>
      </c>
      <c r="EE4" s="13" t="s">
        <v>20</v>
      </c>
      <c r="EF4" s="13" t="s">
        <v>21</v>
      </c>
      <c r="EG4" s="18" t="s">
        <v>20</v>
      </c>
      <c r="EH4" s="18" t="s">
        <v>21</v>
      </c>
      <c r="EI4" s="169"/>
      <c r="EJ4" s="187"/>
    </row>
    <row r="5" spans="1:140" s="83" customFormat="1" ht="19.5" thickBot="1">
      <c r="A5" s="72" t="s">
        <v>2</v>
      </c>
      <c r="B5" s="73" t="s">
        <v>33</v>
      </c>
      <c r="C5" s="74"/>
      <c r="D5" s="74"/>
      <c r="E5" s="74"/>
      <c r="F5" s="74"/>
      <c r="G5" s="74"/>
      <c r="H5" s="74"/>
      <c r="I5" s="74"/>
      <c r="J5" s="74">
        <f>Педагоги!J6+Родители!DR5+Обучающиеся!J5</f>
        <v>3</v>
      </c>
      <c r="K5" s="74">
        <f>Педагоги!K6+Родители!K5+Обучающиеся!K5</f>
        <v>61</v>
      </c>
      <c r="L5" s="74">
        <f>Педагоги!L6+Родители!L5+Обучающиеся!L5</f>
        <v>46</v>
      </c>
      <c r="M5" s="84">
        <f>Педагоги!M6+Родители!M5+Обучающиеся!M5</f>
        <v>3</v>
      </c>
      <c r="N5" s="76">
        <f>D5+E5*2+F5*3+G5*4+H5*5+I5*6+J5*7+K5*8+L5*9+M5*10</f>
        <v>953</v>
      </c>
      <c r="O5" s="77">
        <f>N5*100/(EI5*10)</f>
        <v>82.15517241379311</v>
      </c>
      <c r="P5" s="80">
        <f>O5/10</f>
        <v>8.215517241379311</v>
      </c>
      <c r="Q5" s="79"/>
      <c r="R5" s="74"/>
      <c r="S5" s="74"/>
      <c r="T5" s="74"/>
      <c r="U5" s="74"/>
      <c r="V5" s="74"/>
      <c r="W5" s="74"/>
      <c r="X5" s="74"/>
      <c r="Y5" s="84">
        <f>Педагоги!Y6+Родители!Y5+Обучающиеся!Y5</f>
        <v>0</v>
      </c>
      <c r="Z5" s="84">
        <f>Педагоги!Z6+Родители!Z5+Обучающиеся!Z5</f>
        <v>4</v>
      </c>
      <c r="AA5" s="84">
        <f>Педагоги!AA6+Родители!AA5+Обучающиеся!AA5</f>
        <v>112</v>
      </c>
      <c r="AB5" s="76">
        <f>R5+S5*2+T5*3+U5*4+V5*5+W5*6+X5*7+Y5*8+Z5*9+AA5*10</f>
        <v>1156</v>
      </c>
      <c r="AC5" s="77">
        <f>AB5*100/(EI5*10)</f>
        <v>99.65517241379311</v>
      </c>
      <c r="AD5" s="80">
        <f>AC5/10</f>
        <v>9.965517241379311</v>
      </c>
      <c r="AE5" s="84">
        <f>Педагоги!AE6+Родители!AE5+Обучающиеся!AE5</f>
        <v>0</v>
      </c>
      <c r="AF5" s="84">
        <f>Педагоги!AF6+Родители!AF5+Обучающиеся!AF5</f>
        <v>0</v>
      </c>
      <c r="AG5" s="84">
        <f>Педагоги!AG6+Родители!AG5+Обучающиеся!AG5</f>
        <v>0</v>
      </c>
      <c r="AH5" s="84">
        <f>Педагоги!AH6+Родители!AH5+Обучающиеся!AH5</f>
        <v>0</v>
      </c>
      <c r="AI5" s="84">
        <f>Педагоги!AI6+Родители!AI5+Обучающиеся!AI5</f>
        <v>0</v>
      </c>
      <c r="AJ5" s="84">
        <f>Педагоги!AJ6+Родители!AJ5+Обучающиеся!AJ5</f>
        <v>0</v>
      </c>
      <c r="AK5" s="84">
        <f>Педагоги!W6+Родители!W5+Обучающиеся!W5</f>
        <v>0</v>
      </c>
      <c r="AL5" s="84">
        <f>Педагоги!AK6+Родители!AL5+Обучающиеся!AL5</f>
        <v>2</v>
      </c>
      <c r="AM5" s="84">
        <f>Педагоги!AL6+Родители!AM5+Обучающиеся!AM5</f>
        <v>2</v>
      </c>
      <c r="AN5" s="84">
        <f>Педагоги!AM6+Родители!AN5+Обучающиеся!AN5</f>
        <v>6</v>
      </c>
      <c r="AO5" s="84">
        <f>Педагоги!AN6+Родители!AO5+Обучающиеся!AO5</f>
        <v>106</v>
      </c>
      <c r="AP5" s="76">
        <f>AF5+AG5*2+AH5*3+AI5*4+AJ5*5+AK5*6+AL5*7+AM5*8+AN5*9+AO5*10</f>
        <v>1144</v>
      </c>
      <c r="AQ5" s="77">
        <f>AP5*100/(EI5*10)</f>
        <v>98.62068965517241</v>
      </c>
      <c r="AR5" s="80">
        <f>AQ5/10</f>
        <v>9.862068965517242</v>
      </c>
      <c r="AS5" s="84">
        <f>Педагоги!AS6+Родители!AS5+Обучающиеся!AS5</f>
        <v>0</v>
      </c>
      <c r="AT5" s="84">
        <f>Педагоги!AT6+Родители!AT5+Обучающиеся!AT5</f>
        <v>0</v>
      </c>
      <c r="AU5" s="84">
        <f>Педагоги!AU6+Родители!AU5+Обучающиеся!AU5</f>
        <v>0</v>
      </c>
      <c r="AV5" s="84">
        <f>-Педагоги!AT6+Родители!AV5+Обучающиеся!AV5</f>
        <v>1</v>
      </c>
      <c r="AW5" s="84">
        <f>-Педагоги!AU6+Родители!AW5+Обучающиеся!AW5</f>
        <v>0</v>
      </c>
      <c r="AX5" s="84">
        <f>-Педагоги!AV6+Родители!AX5+Обучающиеся!AX5</f>
        <v>8</v>
      </c>
      <c r="AY5" s="84">
        <f>-Педагоги!AW6+Родители!AY5+Обучающиеся!AY5</f>
        <v>4</v>
      </c>
      <c r="AZ5" s="84">
        <f>-Педагоги!AX6+Родители!AZ5+Обучающиеся!AZ5</f>
        <v>7</v>
      </c>
      <c r="BA5" s="84">
        <f>-Педагоги!AY6+Родители!BA5+Обучающиеся!BA5</f>
        <v>44</v>
      </c>
      <c r="BB5" s="84">
        <f>-Педагоги!AZ6+Родители!BB5+Обучающиеся!BB5</f>
        <v>22</v>
      </c>
      <c r="BC5" s="84">
        <f>-Педагоги!BA6+Родители!BC5+Обучающиеся!BC5</f>
        <v>3</v>
      </c>
      <c r="BD5" s="76">
        <f>AT5+AU5*2+AV5*3+AW5*4+AX5*5+AY5*6+AZ5*7+BA5*8+BB5*9+BC5*10</f>
        <v>696</v>
      </c>
      <c r="BE5" s="77">
        <f>BD5*100/(EI5*10)</f>
        <v>60</v>
      </c>
      <c r="BF5" s="80">
        <f>BE5/10</f>
        <v>6</v>
      </c>
      <c r="BG5" s="79"/>
      <c r="BH5" s="74"/>
      <c r="BI5" s="74"/>
      <c r="BJ5" s="74"/>
      <c r="BK5" s="74"/>
      <c r="BL5" s="74"/>
      <c r="BM5" s="74"/>
      <c r="BN5" s="74"/>
      <c r="BO5" s="74">
        <f>Педагоги!BL6+Родители!BO5+Обучающиеся!BO5</f>
        <v>24</v>
      </c>
      <c r="BP5" s="74">
        <f>Педагоги!BM6+Родители!BP5+Обучающиеся!BP5</f>
        <v>85</v>
      </c>
      <c r="BQ5" s="74">
        <f>Педагоги!BN6+Родители!BQ5+Обучающиеся!BQ5</f>
        <v>7</v>
      </c>
      <c r="BR5" s="76">
        <f>BH5+BI5*2+BJ5*3+BK5*4+BL5*5+BM5*6+BN5*7+BO5*8+BP5*9+BQ5*10</f>
        <v>1027</v>
      </c>
      <c r="BS5" s="77">
        <f>BR5*100/(EI5*10)</f>
        <v>88.53448275862068</v>
      </c>
      <c r="BT5" s="80">
        <f>BS5/10</f>
        <v>8.853448275862068</v>
      </c>
      <c r="BU5" s="79"/>
      <c r="BV5" s="74"/>
      <c r="BW5" s="74"/>
      <c r="BX5" s="74"/>
      <c r="BY5" s="74"/>
      <c r="BZ5" s="74"/>
      <c r="CA5" s="74"/>
      <c r="CB5" s="74"/>
      <c r="CC5" s="74">
        <f>Педагоги!BZ6+Родители!CC5+Обучающиеся!CC5</f>
        <v>11</v>
      </c>
      <c r="CD5" s="74">
        <f>Педагоги!CA6+Родители!CD5+Обучающиеся!CD5</f>
        <v>41</v>
      </c>
      <c r="CE5" s="74">
        <f>Педагоги!CB6+Родители!CE5+Обучающиеся!CE5</f>
        <v>64</v>
      </c>
      <c r="CF5" s="76">
        <f>BV5+BW5*2+BX5*3+BY5*4+BZ5*5+CA5*6+CB5*7+CC5*8+CD5*9+CE5*10</f>
        <v>1097</v>
      </c>
      <c r="CG5" s="77">
        <f>CF5*100/(EI5*10)</f>
        <v>94.56896551724138</v>
      </c>
      <c r="CH5" s="80">
        <f>CG5/10</f>
        <v>9.456896551724139</v>
      </c>
      <c r="CI5" s="79"/>
      <c r="CJ5" s="74"/>
      <c r="CK5" s="74"/>
      <c r="CL5" s="74"/>
      <c r="CM5" s="74"/>
      <c r="CN5" s="74"/>
      <c r="CO5" s="74"/>
      <c r="CP5" s="74">
        <f>Педагоги!CM6+Родители!CP5+Обучающиеся!CP5</f>
        <v>2</v>
      </c>
      <c r="CQ5" s="74">
        <f>Педагоги!CN6+Родители!CQ5+Обучающиеся!CQ5</f>
        <v>31</v>
      </c>
      <c r="CR5" s="74">
        <f>Педагоги!CO6+Родители!CR5+Обучающиеся!CR5</f>
        <v>44</v>
      </c>
      <c r="CS5" s="74">
        <f>Педагоги!CP6+Родители!CS5+Обучающиеся!CS5</f>
        <v>39</v>
      </c>
      <c r="CT5" s="76">
        <f>CJ5+CK5*2+CL5*3+CM5*4+CN5*5+CO5*6+CP5*7+CQ5*8+CR5*9+CS5*10</f>
        <v>1048</v>
      </c>
      <c r="CU5" s="77">
        <f>CT5*100/(EI5*10)</f>
        <v>90.34482758620689</v>
      </c>
      <c r="CV5" s="80">
        <f>CU5/10</f>
        <v>9.034482758620689</v>
      </c>
      <c r="CW5" s="79"/>
      <c r="CX5" s="74"/>
      <c r="CY5" s="74"/>
      <c r="CZ5" s="74"/>
      <c r="DA5" s="74"/>
      <c r="DB5" s="74">
        <f>Педагоги!CY6+Родители!DB5+Обучающиеся!DB5</f>
        <v>2</v>
      </c>
      <c r="DC5" s="74">
        <f>Педагоги!CZ6+Родители!DC5+Обучающиеся!DC5</f>
        <v>3</v>
      </c>
      <c r="DD5" s="74">
        <f>Педагоги!DA6+Родители!DD5+Обучающиеся!DD5</f>
        <v>6</v>
      </c>
      <c r="DE5" s="74">
        <f>Педагоги!DB6+Родители!DE5+Обучающиеся!DE5</f>
        <v>25</v>
      </c>
      <c r="DF5" s="74">
        <f>Педагоги!DC6+Родители!DF5+Обучающиеся!DF5</f>
        <v>51</v>
      </c>
      <c r="DG5" s="74">
        <f>Педагоги!DD6+Родители!DG5+Обучающиеся!DG5</f>
        <v>23</v>
      </c>
      <c r="DH5" s="76">
        <f>CX5+CY5*2+CZ5*3+DA5*4+DB5*5+DC5*6+DD5*7+DE5*8+DF5*9+DG5*10</f>
        <v>959</v>
      </c>
      <c r="DI5" s="77">
        <f>DH5*100/(EI5*10)</f>
        <v>82.67241379310344</v>
      </c>
      <c r="DJ5" s="80">
        <f>DI5/10</f>
        <v>8.267241379310345</v>
      </c>
      <c r="DK5" s="79"/>
      <c r="DL5" s="74"/>
      <c r="DM5" s="74">
        <f>Педагоги!DJ6+Родители!DM5+Обучающиеся!DM5</f>
        <v>1</v>
      </c>
      <c r="DN5" s="74">
        <f>Педагоги!DK6+Родители!DN5+Обучающиеся!DN5</f>
        <v>0</v>
      </c>
      <c r="DO5" s="74">
        <f>Педагоги!DL6+Родители!DO5+Обучающиеся!DO5</f>
        <v>0</v>
      </c>
      <c r="DP5" s="74">
        <f>Педагоги!DM6+Родители!DP5+Обучающиеся!DP5</f>
        <v>1</v>
      </c>
      <c r="DQ5" s="74">
        <f>Педагоги!DN6+Родители!DQ5+Обучающиеся!DQ5</f>
        <v>1</v>
      </c>
      <c r="DR5" s="74">
        <f>Педагоги!DO6+Родители!DR5+Обучающиеся!DR5</f>
        <v>10</v>
      </c>
      <c r="DS5" s="74">
        <f>Педагоги!DP6+Родители!DS5+Обучающиеся!DS5</f>
        <v>29</v>
      </c>
      <c r="DT5" s="74">
        <f>Педагоги!DQ6+Родители!DT5+Обучающиеся!DT5</f>
        <v>50</v>
      </c>
      <c r="DU5" s="74">
        <f>Педагоги!DR6+Родители!DU5+Обучающиеся!DU5</f>
        <v>25</v>
      </c>
      <c r="DV5" s="76">
        <f>DL5+DM5*2+DN5*3+DO5*4+DP5*5+DQ5*6+DR5*7+DS5*8+DT5*9+DU5*10</f>
        <v>1015</v>
      </c>
      <c r="DW5" s="77">
        <f>DV5*100/(EI5*10)</f>
        <v>87.5</v>
      </c>
      <c r="DX5" s="80">
        <f>DW5/10</f>
        <v>8.75</v>
      </c>
      <c r="DY5" s="81">
        <f>Педагоги!DV6+Родители!DY5+Обучающиеся!DY5</f>
        <v>116</v>
      </c>
      <c r="DZ5" s="72"/>
      <c r="EA5" s="81">
        <f>Педагоги!DX6+Родители!EA5+Обучающиеся!EA5</f>
        <v>116</v>
      </c>
      <c r="EB5" s="72">
        <v>0</v>
      </c>
      <c r="EC5" s="81">
        <f>Педагоги!DZ6+Родители!EC5+Обучающиеся!EC5</f>
        <v>116</v>
      </c>
      <c r="ED5" s="72"/>
      <c r="EE5" s="81">
        <f>Педагоги!EB6+Родители!EE5+Обучающиеся!EE5</f>
        <v>116</v>
      </c>
      <c r="EF5" s="72">
        <v>0</v>
      </c>
      <c r="EG5" s="81">
        <f>Педагоги!ED6+Родители!EG5+Обучающиеся!EG5</f>
        <v>116</v>
      </c>
      <c r="EH5" s="72"/>
      <c r="EI5" s="85">
        <v>116</v>
      </c>
      <c r="EJ5" s="82">
        <f>100*(SUM(N5,AB5,AP5,BD5,BR5,CF5,CT5,DH5,DV5,DY5,EA5,EC5,EE5,EG5))/(10*EI5*10)</f>
        <v>83.40517241379311</v>
      </c>
    </row>
    <row r="6" spans="1:140" ht="16.5" thickBot="1">
      <c r="A6" s="182" t="s">
        <v>22</v>
      </c>
      <c r="B6" s="18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44"/>
      <c r="O6" s="60">
        <f>100*(SUM(N5:N5))/(SUM(EI5:EI5)*10)</f>
        <v>82.15517241379311</v>
      </c>
      <c r="P6" s="68"/>
      <c r="Q6" s="67"/>
      <c r="R6" s="53"/>
      <c r="S6" s="53"/>
      <c r="T6" s="53"/>
      <c r="U6" s="53"/>
      <c r="V6" s="53"/>
      <c r="W6" s="53"/>
      <c r="X6" s="53"/>
      <c r="Y6" s="53"/>
      <c r="Z6" s="53"/>
      <c r="AA6" s="53"/>
      <c r="AB6" s="44"/>
      <c r="AC6" s="69">
        <f>100*(SUM(AB5:AB5))/(SUM(EI5:EI5)*10)</f>
        <v>99.65517241379311</v>
      </c>
      <c r="AD6" s="70"/>
      <c r="AE6" s="67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44"/>
      <c r="AQ6" s="69">
        <f>100*(SUM(AP5:AP5))/(SUM(EI5:EI5)*10)</f>
        <v>98.62068965517241</v>
      </c>
      <c r="AR6" s="70"/>
      <c r="AS6" s="67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44"/>
      <c r="BE6" s="69">
        <f>100*(SUM(BD5:BD5))/(SUM(EI5:EI5)*10)</f>
        <v>60</v>
      </c>
      <c r="BF6" s="70"/>
      <c r="BG6" s="67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44"/>
      <c r="BS6" s="69">
        <f>100*(SUM(BR5:BR5))/(SUM(EI5:EI5)*10)</f>
        <v>88.53448275862068</v>
      </c>
      <c r="BT6" s="70"/>
      <c r="BU6" s="67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44"/>
      <c r="CG6" s="69">
        <f>100*(SUM(CF5:CF5))/(SUM(EI5:EI5)*10)</f>
        <v>94.56896551724138</v>
      </c>
      <c r="CH6" s="70"/>
      <c r="CI6" s="67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44"/>
      <c r="CU6" s="69">
        <f>100*(SUM(CT5:CT5))/(SUM(EI5:EI5)*10)</f>
        <v>90.34482758620689</v>
      </c>
      <c r="CV6" s="70"/>
      <c r="CW6" s="67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44"/>
      <c r="DI6" s="69">
        <f>100*(SUM(DH5:DH5))/(SUM(EI5:EI5)*10)</f>
        <v>82.67241379310344</v>
      </c>
      <c r="DJ6" s="71"/>
      <c r="DK6" s="67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44"/>
      <c r="DW6" s="69">
        <f>100*(SUM(DV5:DV5))/(SUM(EI5:EI5)*10)</f>
        <v>87.5</v>
      </c>
      <c r="DX6" s="70"/>
      <c r="DY6" s="67"/>
      <c r="DZ6" s="53"/>
      <c r="EA6" s="53"/>
      <c r="EB6" s="53"/>
      <c r="EC6" s="53"/>
      <c r="ED6" s="53"/>
      <c r="EE6" s="53"/>
      <c r="EF6" s="53"/>
      <c r="EG6" s="53"/>
      <c r="EH6" s="53"/>
      <c r="EI6" s="34">
        <f>SUM(EI5:EI5)</f>
        <v>116</v>
      </c>
      <c r="EJ6" s="46">
        <f>100*(SUM(N5:N5,AB5:AB5,AP5:AP5,BD5:BD5,BR5:BR5,CF5,CT5:CT5,DH5:DH5,DV5:DV5,DY5:DY5,EA5:EA5,EC5:EC5,EE5:EE5,EG5:EG5))/(105*EI6)</f>
        <v>79.43349753694581</v>
      </c>
    </row>
    <row r="7" spans="85:127" ht="15">
      <c r="CG7" t="s">
        <v>30</v>
      </c>
      <c r="CU7" t="s">
        <v>30</v>
      </c>
      <c r="DI7" t="s">
        <v>30</v>
      </c>
      <c r="DW7" t="s">
        <v>30</v>
      </c>
    </row>
  </sheetData>
  <sheetProtection/>
  <mergeCells count="49">
    <mergeCell ref="EC3:ED3"/>
    <mergeCell ref="AR3:AR4"/>
    <mergeCell ref="BF3:BF4"/>
    <mergeCell ref="BT3:BT4"/>
    <mergeCell ref="BR3:BR4"/>
    <mergeCell ref="BS3:BS4"/>
    <mergeCell ref="CH3:CH4"/>
    <mergeCell ref="AS3:BC3"/>
    <mergeCell ref="CF3:CF4"/>
    <mergeCell ref="A2:A4"/>
    <mergeCell ref="B2:B4"/>
    <mergeCell ref="C2:DU2"/>
    <mergeCell ref="CU3:CU4"/>
    <mergeCell ref="DH3:DH4"/>
    <mergeCell ref="DI3:DI4"/>
    <mergeCell ref="CW3:DG3"/>
    <mergeCell ref="DK3:DU3"/>
    <mergeCell ref="CG3:CG4"/>
    <mergeCell ref="BE3:BE4"/>
    <mergeCell ref="BD3:BD4"/>
    <mergeCell ref="C3:M3"/>
    <mergeCell ref="Q3:AA3"/>
    <mergeCell ref="AE3:AO3"/>
    <mergeCell ref="AD3:AD4"/>
    <mergeCell ref="EA3:EB3"/>
    <mergeCell ref="BG3:BQ3"/>
    <mergeCell ref="DY3:DZ3"/>
    <mergeCell ref="DV3:DV4"/>
    <mergeCell ref="DW3:DW4"/>
    <mergeCell ref="A6:B6"/>
    <mergeCell ref="EJ3:EJ4"/>
    <mergeCell ref="DY2:EB2"/>
    <mergeCell ref="N3:N4"/>
    <mergeCell ref="O3:O4"/>
    <mergeCell ref="AB3:AB4"/>
    <mergeCell ref="AC3:AC4"/>
    <mergeCell ref="AP3:AP4"/>
    <mergeCell ref="AQ3:AQ4"/>
    <mergeCell ref="P3:P4"/>
    <mergeCell ref="EI3:EI4"/>
    <mergeCell ref="EC2:EH2"/>
    <mergeCell ref="BU3:CE3"/>
    <mergeCell ref="CI3:CS3"/>
    <mergeCell ref="CV3:CV4"/>
    <mergeCell ref="DJ3:DJ4"/>
    <mergeCell ref="DX3:DX4"/>
    <mergeCell ref="CT3:CT4"/>
    <mergeCell ref="EE3:EF3"/>
    <mergeCell ref="EG3:EH3"/>
  </mergeCells>
  <printOptions/>
  <pageMargins left="0.7" right="0.7" top="0.75" bottom="0.75" header="0.3" footer="0.3"/>
  <pageSetup horizontalDpi="180" verticalDpi="180" orientation="landscape" paperSize="9" scale="50" r:id="rId1"/>
  <colBreaks count="8" manualBreakCount="8">
    <brk id="16" max="65535" man="1"/>
    <brk id="30" max="65535" man="1"/>
    <brk id="44" max="65535" man="1"/>
    <brk id="58" max="65535" man="1"/>
    <brk id="72" max="65535" man="1"/>
    <brk id="86" max="65535" man="1"/>
    <brk id="100" max="65535" man="1"/>
    <brk id="1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2017-07-28T11:33:42Z</cp:lastPrinted>
  <dcterms:created xsi:type="dcterms:W3CDTF">2006-09-28T05:33:49Z</dcterms:created>
  <dcterms:modified xsi:type="dcterms:W3CDTF">2017-11-09T10:23:02Z</dcterms:modified>
  <cp:category/>
  <cp:version/>
  <cp:contentType/>
  <cp:contentStatus/>
</cp:coreProperties>
</file>